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ULARZE\"/>
    </mc:Choice>
  </mc:AlternateContent>
  <bookViews>
    <workbookView xWindow="0" yWindow="0" windowWidth="22306" windowHeight="7866"/>
  </bookViews>
  <sheets>
    <sheet name="Tytuł" sheetId="1" r:id="rId1"/>
    <sheet name="Dział_1" sheetId="2" r:id="rId2"/>
    <sheet name="Dział_2" sheetId="3" r:id="rId3"/>
    <sheet name="Dział_3A" sheetId="4" r:id="rId4"/>
    <sheet name="Dział_3B" sheetId="5" r:id="rId5"/>
    <sheet name="Dział_4A" sheetId="6" r:id="rId6"/>
    <sheet name="Dział_4B-5" sheetId="7" r:id="rId7"/>
    <sheet name="Podsumowanie" sheetId="8" r:id="rId8"/>
    <sheet name="Listy" sheetId="9" state="hidden" r:id="rId9"/>
    <sheet name="Redukcja" sheetId="10" state="hidden" r:id="rId10"/>
  </sheets>
  <definedNames>
    <definedName name="_xlnm_Print_Area" localSheetId="1">Dział_1!$B$2:$H$25</definedName>
    <definedName name="_xlnm_Print_Area" localSheetId="2">Dział_2!$B$2:$G$24</definedName>
    <definedName name="_xlnm_Print_Area" localSheetId="3">Dział_3A!$B$2:$M$22</definedName>
    <definedName name="_xlnm_Print_Area" localSheetId="4">Dział_3B!$B$2:$M$22</definedName>
    <definedName name="_xlnm_Print_Area" localSheetId="5">Dział_4A!$B$2:$I$21</definedName>
    <definedName name="_xlnm_Print_Area" localSheetId="6">'Dział_4B-5'!$B$2:$H$20</definedName>
    <definedName name="_xlnm_Print_Area" localSheetId="7">Podsumowanie!$B$1:$X$34</definedName>
    <definedName name="_xlnm_Print_Area" localSheetId="9">Redukcja!$A$1:$F$18</definedName>
    <definedName name="_xlnm_Print_Area" localSheetId="0">Tytuł!$B$2:$X$35</definedName>
    <definedName name="Excel_BuiltIn_Print_Area" localSheetId="1">Dział_1!$B$2:$H$25</definedName>
    <definedName name="Excel_BuiltIn_Print_Area" localSheetId="2">Dział_2!$B$2:$G$24</definedName>
    <definedName name="Excel_BuiltIn_Print_Area" localSheetId="3">Dział_3A!$B$2:$M$22</definedName>
    <definedName name="Excel_BuiltIn_Print_Area" localSheetId="4">Dział_3B!$B$2:$M$22</definedName>
    <definedName name="Excel_BuiltIn_Print_Area" localSheetId="5">Dział_4A!$B$2:$I$21</definedName>
    <definedName name="Excel_BuiltIn_Print_Area" localSheetId="6">'Dział_4B-5'!$B$2:$H$20</definedName>
    <definedName name="Excel_BuiltIn_Print_Area" localSheetId="9">Redukcja!$A$1:$F$18</definedName>
    <definedName name="Excel_BuiltIn_Print_Area" localSheetId="0">Tytuł!$B$2:$X$36</definedName>
    <definedName name="_xlnm.Print_Area" localSheetId="1">Dział_1!$B$2:$H$28</definedName>
    <definedName name="_xlnm.Print_Area" localSheetId="2">Dział_2!$B$2:$G$26</definedName>
    <definedName name="_xlnm.Print_Area" localSheetId="3">Dział_3A!$B$2:$M$22</definedName>
    <definedName name="_xlnm.Print_Area" localSheetId="4">Dział_3B!$B$2:$M$22</definedName>
    <definedName name="_xlnm.Print_Area" localSheetId="5">Dział_4A!$B$2:$I$31</definedName>
    <definedName name="_xlnm.Print_Area" localSheetId="6">'Dział_4B-5'!$B$2:$H$32</definedName>
    <definedName name="_xlnm.Print_Area" localSheetId="7">Podsumowanie!$B$2:$X$15</definedName>
    <definedName name="_xlnm.Print_Area" localSheetId="9">Redukcja!$A:$F</definedName>
    <definedName name="_xlnm.Print_Area" localSheetId="0">Tytuł!$B$2:$X$15</definedName>
    <definedName name="Print_Area_0" localSheetId="3">Dział_3A!$B$2:$M$34</definedName>
    <definedName name="Print_Area_0" localSheetId="4">Dział_3B!$B$2:$M$34</definedName>
    <definedName name="Print_Area_0_0" localSheetId="3">Dział_3A!$B$3:$M$21</definedName>
    <definedName name="Print_Area_0_0" localSheetId="4">Dział_3B!$B$3:$M$21</definedName>
  </definedNames>
  <calcPr calcId="152511" iterateDelta="1E-4"/>
</workbook>
</file>

<file path=xl/calcChain.xml><?xml version="1.0" encoding="utf-8"?>
<calcChain xmlns="http://schemas.openxmlformats.org/spreadsheetml/2006/main">
  <c r="F31" i="7" l="1"/>
  <c r="N6" i="8"/>
  <c r="F17" i="10" l="1"/>
  <c r="H17" i="10" s="1"/>
  <c r="F16" i="10"/>
  <c r="H16" i="10" s="1"/>
  <c r="F15" i="10"/>
  <c r="H15" i="10" s="1"/>
  <c r="F14" i="10"/>
  <c r="H14" i="10" s="1"/>
  <c r="F13" i="10"/>
  <c r="H13" i="10" s="1"/>
  <c r="F12" i="10"/>
  <c r="H12" i="10" s="1"/>
  <c r="F11" i="10"/>
  <c r="H11" i="10" s="1"/>
  <c r="F10" i="10"/>
  <c r="H10" i="10" s="1"/>
  <c r="F9" i="10"/>
  <c r="H9" i="10" s="1"/>
  <c r="F8" i="10"/>
  <c r="H8" i="10" s="1"/>
  <c r="F7" i="10"/>
  <c r="H7" i="10" s="1"/>
  <c r="F6" i="10"/>
  <c r="H6" i="10" s="1"/>
  <c r="F5" i="10"/>
  <c r="H5" i="10" s="1"/>
  <c r="F4" i="10"/>
  <c r="H4" i="10" s="1"/>
  <c r="E26" i="9"/>
  <c r="D25" i="9"/>
  <c r="F25" i="9" s="1"/>
  <c r="F16" i="9"/>
  <c r="D24" i="9" s="1"/>
  <c r="F15" i="9"/>
  <c r="F14" i="9"/>
  <c r="F13" i="9"/>
  <c r="F12" i="9"/>
  <c r="F11" i="9"/>
  <c r="F10" i="9"/>
  <c r="F9" i="9"/>
  <c r="F8" i="9"/>
  <c r="F7" i="9"/>
  <c r="F6" i="9"/>
  <c r="F5" i="9"/>
  <c r="F4" i="9"/>
  <c r="F3" i="9"/>
  <c r="E9" i="8"/>
  <c r="N5" i="8"/>
  <c r="V5" i="8" s="1"/>
  <c r="V3" i="8"/>
  <c r="D24" i="7"/>
  <c r="H24" i="7" s="1"/>
  <c r="D23" i="7"/>
  <c r="H23" i="7" s="1"/>
  <c r="D19" i="7"/>
  <c r="H19" i="7" s="1"/>
  <c r="D18" i="7"/>
  <c r="H18" i="7" s="1"/>
  <c r="D17" i="7"/>
  <c r="H17" i="7" s="1"/>
  <c r="H16" i="7"/>
  <c r="D16" i="7"/>
  <c r="D15" i="7"/>
  <c r="H15" i="7" s="1"/>
  <c r="F14" i="7"/>
  <c r="D14" i="7"/>
  <c r="H14" i="7" s="1"/>
  <c r="F13" i="7"/>
  <c r="D13" i="7"/>
  <c r="H13" i="7" s="1"/>
  <c r="F12" i="7"/>
  <c r="D12" i="7"/>
  <c r="H12" i="7" s="1"/>
  <c r="F11" i="7"/>
  <c r="D11" i="7"/>
  <c r="H11" i="7" s="1"/>
  <c r="F10" i="7"/>
  <c r="D10" i="7"/>
  <c r="H10" i="7" s="1"/>
  <c r="F9" i="7"/>
  <c r="D9" i="7"/>
  <c r="H9" i="7" s="1"/>
  <c r="F8" i="7"/>
  <c r="D8" i="7"/>
  <c r="H8" i="7" s="1"/>
  <c r="F7" i="7"/>
  <c r="D7" i="7"/>
  <c r="H7" i="7" s="1"/>
  <c r="C7" i="7"/>
  <c r="C8" i="7" s="1"/>
  <c r="C9" i="7" s="1"/>
  <c r="C10" i="7" s="1"/>
  <c r="C11" i="7" s="1"/>
  <c r="C12" i="7" s="1"/>
  <c r="C13" i="7" s="1"/>
  <c r="C14" i="7" s="1"/>
  <c r="C15" i="7" s="1"/>
  <c r="C16" i="7" s="1"/>
  <c r="C17" i="7" s="1"/>
  <c r="C18" i="7" s="1"/>
  <c r="C19" i="7" s="1"/>
  <c r="C20" i="7" s="1"/>
  <c r="F6" i="7"/>
  <c r="D6" i="7"/>
  <c r="H6" i="7" s="1"/>
  <c r="H20" i="7" s="1"/>
  <c r="I29" i="6"/>
  <c r="I28" i="6"/>
  <c r="I27" i="6"/>
  <c r="I25" i="6"/>
  <c r="I24" i="6"/>
  <c r="I23" i="6"/>
  <c r="I30" i="6" s="1"/>
  <c r="D20" i="6"/>
  <c r="C17" i="10" s="1"/>
  <c r="E17" i="10" s="1"/>
  <c r="D19" i="6"/>
  <c r="I19" i="6" s="1"/>
  <c r="I18" i="6"/>
  <c r="D18" i="6"/>
  <c r="C15" i="10" s="1"/>
  <c r="E15" i="10" s="1"/>
  <c r="D17" i="6"/>
  <c r="C14" i="10" s="1"/>
  <c r="E14" i="10" s="1"/>
  <c r="I16" i="6"/>
  <c r="D16" i="6"/>
  <c r="C13" i="10" s="1"/>
  <c r="E13" i="10" s="1"/>
  <c r="G15" i="6"/>
  <c r="D15" i="6"/>
  <c r="I15" i="6" s="1"/>
  <c r="G14" i="6"/>
  <c r="D14" i="6"/>
  <c r="I14" i="6" s="1"/>
  <c r="G13" i="6"/>
  <c r="D13" i="6"/>
  <c r="I13" i="6" s="1"/>
  <c r="G12" i="6"/>
  <c r="D12" i="6"/>
  <c r="I12" i="6" s="1"/>
  <c r="G11" i="6"/>
  <c r="D11" i="6"/>
  <c r="I11" i="6" s="1"/>
  <c r="G10" i="6"/>
  <c r="D10" i="6"/>
  <c r="I10" i="6" s="1"/>
  <c r="G9" i="6"/>
  <c r="D9" i="6"/>
  <c r="I9" i="6" s="1"/>
  <c r="G8" i="6"/>
  <c r="D8" i="6"/>
  <c r="I8" i="6" s="1"/>
  <c r="C8" i="6"/>
  <c r="C9" i="6" s="1"/>
  <c r="C10" i="6" s="1"/>
  <c r="C11" i="6" s="1"/>
  <c r="C12" i="6" s="1"/>
  <c r="C13" i="6" s="1"/>
  <c r="C14" i="6" s="1"/>
  <c r="C15" i="6" s="1"/>
  <c r="C16" i="6" s="1"/>
  <c r="C17" i="6" s="1"/>
  <c r="C18" i="6" s="1"/>
  <c r="C19" i="6" s="1"/>
  <c r="C20" i="6" s="1"/>
  <c r="C21" i="6" s="1"/>
  <c r="G7" i="6"/>
  <c r="D7" i="6"/>
  <c r="I7" i="6" s="1"/>
  <c r="C10" i="3"/>
  <c r="C11" i="3" s="1"/>
  <c r="C12" i="3" s="1"/>
  <c r="C13" i="3" s="1"/>
  <c r="C14" i="3" s="1"/>
  <c r="C15" i="3" s="1"/>
  <c r="C16" i="3" s="1"/>
  <c r="C17" i="3" s="1"/>
  <c r="C18" i="3" s="1"/>
  <c r="C19" i="3" s="1"/>
  <c r="C20" i="3" s="1"/>
  <c r="C21" i="3" s="1"/>
  <c r="C22" i="3" s="1"/>
  <c r="C16" i="2"/>
  <c r="C17" i="2" s="1"/>
  <c r="C18" i="2" s="1"/>
  <c r="C19" i="2" s="1"/>
  <c r="C20" i="2" s="1"/>
  <c r="C21" i="2" s="1"/>
  <c r="C22" i="2" s="1"/>
  <c r="C23" i="2" s="1"/>
  <c r="C15" i="2"/>
  <c r="H25" i="7" l="1"/>
  <c r="H18" i="10"/>
  <c r="I21" i="6"/>
  <c r="D26" i="9"/>
  <c r="F24" i="9"/>
  <c r="F26" i="9" s="1"/>
  <c r="I17" i="6"/>
  <c r="I20" i="6"/>
  <c r="C4" i="10"/>
  <c r="E4" i="10" s="1"/>
  <c r="C5" i="10"/>
  <c r="E5" i="10" s="1"/>
  <c r="C6" i="10"/>
  <c r="E6" i="10" s="1"/>
  <c r="C7" i="10"/>
  <c r="E7" i="10" s="1"/>
  <c r="C8" i="10"/>
  <c r="E8" i="10" s="1"/>
  <c r="C9" i="10"/>
  <c r="E9" i="10" s="1"/>
  <c r="C10" i="10"/>
  <c r="E10" i="10" s="1"/>
  <c r="C11" i="10"/>
  <c r="E11" i="10" s="1"/>
  <c r="C12" i="10"/>
  <c r="E12" i="10" s="1"/>
  <c r="C16" i="10"/>
  <c r="E16" i="10" s="1"/>
  <c r="D31" i="7" l="1"/>
  <c r="E18" i="10"/>
  <c r="D30" i="7" s="1"/>
  <c r="H19" i="10" l="1"/>
</calcChain>
</file>

<file path=xl/sharedStrings.xml><?xml version="1.0" encoding="utf-8"?>
<sst xmlns="http://schemas.openxmlformats.org/spreadsheetml/2006/main" count="639" uniqueCount="195">
  <si>
    <t>Sprawozdanie roczne podmiotu realizującego Narodowy Cel Wskaźnikowy</t>
  </si>
  <si>
    <t>Podstawa prawna: art. 30b ust. 1 i 1a ustawy z dnia 25 sierpnia 2006 r. o biokomponentach i biopaliwach ciekłych.</t>
  </si>
  <si>
    <t>Informacje o podmiocie realizującym Narodowy Cel Wskaźnikowy</t>
  </si>
  <si>
    <t>Oznaczenie firmy lub imię i nazwisko podmiotu</t>
  </si>
  <si>
    <t xml:space="preserve">Państwo </t>
  </si>
  <si>
    <t>Ulica, numer budynku, numer lokalu (miejsca zamieszkania lub siedziby)</t>
  </si>
  <si>
    <t xml:space="preserve">Kod pocztowy </t>
  </si>
  <si>
    <t>Miejscowość</t>
  </si>
  <si>
    <t xml:space="preserve">Województwo </t>
  </si>
  <si>
    <t>Numer identyfikacji podatkowej (NIP)</t>
  </si>
  <si>
    <t>Numer DKN</t>
  </si>
  <si>
    <t>Dział 1</t>
  </si>
  <si>
    <t>Paliwa ciekłe i biopaliwa ciekłe stosowane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na potrzeby własne na tym terytorium</t>
  </si>
  <si>
    <t>Paliwa ciekłe</t>
  </si>
  <si>
    <t>Biopaliwa ciekłe</t>
  </si>
  <si>
    <t>Benzyny silnikowe *</t>
  </si>
  <si>
    <t>Olej napędowy **</t>
  </si>
  <si>
    <t>Benzyny silnikowe ***</t>
  </si>
  <si>
    <t>Olej napędowy ****</t>
  </si>
  <si>
    <t>Samoistne *****</t>
  </si>
  <si>
    <t>Jednostka</t>
  </si>
  <si>
    <t>tony</t>
  </si>
  <si>
    <t>Ilość ogółem (paliwo + biokomponent)</t>
  </si>
  <si>
    <t>-</t>
  </si>
  <si>
    <t>w tym zawartość biokomponentów</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</si>
  <si>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</si>
  <si>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</si>
  <si>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</si>
  <si>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</si>
  <si>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</si>
  <si>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</si>
  <si>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</si>
  <si>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</si>
  <si>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</si>
  <si>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</si>
  <si>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Bio propan</t>
  </si>
  <si>
    <t>Skroplony biometan</t>
  </si>
  <si>
    <t>Sprężony biometan</t>
  </si>
  <si>
    <t>Biowodór</t>
  </si>
  <si>
    <t>* benzyny silnikowe, które mogą zawierać biowęglowodory ciekłe lub do 10,0% objętościowo innych biokomponentów lub do 22,0% objętościowo eteru etylo-tert-butylowego lub eteru etylo-tert-amylowego, stosowane w szczególności w pojazdach oraz rekreacyjnych jednostkach pływających, wyposażonych w silniki z zapłonem iskrowym,</t>
  </si>
  <si>
    <t>** olej napędowy, który może zawierać biowęglowodory ciekłe lub do 7,0% objętościowo innych biokomponentów, stosowany w szczególności w pojazdach, w tym ciągnikach rolniczych, maszynach nieporuszających się po drogach, a także rekreacyjnych jednostkach pływających, wyposażonych w silniki z zapłonem samoczynnym,</t>
  </si>
  <si>
    <t>*** zawierają powyżej 10,0% objętościowo biokomponentów lub powyżej 22,0% objętościowo eterów, z wyłączeniem benzyn silnikowych zawierających biowęglowodory ciekłe,</t>
  </si>
  <si>
    <t>**** zawiera powyżej 7% objętościowo biokomponentów, z wyłączeniem oleju napędowego zawierającego biowęglowodory ciekłe,</t>
  </si>
  <si>
    <t>***** biokomponenty stanowiące samoistne paliwa.</t>
  </si>
  <si>
    <t>Dział 2</t>
  </si>
  <si>
    <t>Paliwa, inne niż wymienione w Dziale 1, stosowane we wszystkich rodzajach transportu, 
rozporządzone przez dokonanie jakiejkolwiek czynności prawnej lub faktycznej skutkującej trwałym wyzbyciem się paliw na terytorium Rzeczypospolitej Polskiej lub zużyte przez podmiot realizujący Narodowy Cel Wskaźnikowy na potrzeby własne na tym terytorium</t>
  </si>
  <si>
    <t>Gaz skroplony 
(LPG) *</t>
  </si>
  <si>
    <t>Sprężony gaz ziemny 
(CNG) **</t>
  </si>
  <si>
    <t>Skroplony gaz ziemny 
(LNG) ***</t>
  </si>
  <si>
    <t>Olej do silników statków żeglugi śródlądowej ****</t>
  </si>
  <si>
    <t>* mieszanina skroplonych gazów węglowodorowych, głównie propanu C3 i butanu C4, stosowana w silnikach przystosowanych do spalania tego paliwa, lub klasyfikowanych do kodów CN 2711 12 97, 2711 13 97 oraz 2711 19 00,</t>
  </si>
  <si>
    <t>** mieszanina sprężonych gazów węglowodorowych, głównie metanu C1, stosowana w silnikach przystosowanych do spalania tego paliwa, oznaczony kodem CN 2711 21 00,</t>
  </si>
  <si>
    <t>*** mieszanina skroplonych gazów węglowodorowych, głównie metanu C1, stosowana w silnikach przystosowanych do spalania tego paliwa, oznaczony kodem CN 2711 11 00,</t>
  </si>
  <si>
    <t>**** paliwo żeglugowe stosowane w statkach  żeglugi śródlądowej, tj. statku, o którym mowa  w ustawie z dnia 21 grudnia 2000 r. o żegludze  śródlądowej, jeżeli nie znajduje się na wodach morskich, z wyłączeniem rekreacyjnej jednostki pływającej.</t>
  </si>
  <si>
    <t>Dział 3A</t>
  </si>
  <si>
    <t>Dział 3A cd.</t>
  </si>
  <si>
    <t>Biokomponenty
spełniające kryteria zrównoważonego rozwoju, zawarte w paliwach stosowanych we wszystkich rodzajach transportu, 
rozporządzonych przez dokonanie jakiejkolwiek czynności prawnej lub faktycznej skutkującej trwałym wyzbyciem się paliw na terytorium Rzeczypospolitej Polskiej lub zużytych przez podmiot realizujący Narodowy Cel Wskaźnikowy na potrzeby własne na tym terytorium</t>
  </si>
  <si>
    <t>Oznaczenie firmy dostawcy biokomponentu</t>
  </si>
  <si>
    <t>NIP dostawcy</t>
  </si>
  <si>
    <t>Rodzaj biokomponentu</t>
  </si>
  <si>
    <t>Ilość</t>
  </si>
  <si>
    <t>Poziom emisji gazów cieplarnianych [gCO₂eq/MJ]</t>
  </si>
  <si>
    <t>Nazwa uznanego systemu certyfikacji lub data zawarcia umowy *</t>
  </si>
  <si>
    <t>Wytworzone z roślin wysokoskrobiowych, roślin cukrowych i oleistych lub roślin uprawianych do celów energetycznych na użytkach rolnych jako uprawy główne [Tak/Nie]</t>
  </si>
  <si>
    <t>Kraj pochodzenia surowców rolniczych lub biomasy</t>
  </si>
  <si>
    <t>Symbol surowca odpowiadający pozycji w załączniku nr 1 do ustawy o biokomponentach i biopaliwach ciekłych</t>
  </si>
  <si>
    <r>
      <t xml:space="preserve">3.1. Biokomponenty wytworzone przez wytwórców, prowadzących działalność gospodarczą w zakresie wytwarzania biokomponentów, z </t>
    </r>
    <r>
      <rPr>
        <b/>
        <sz val="9"/>
        <color indexed="64"/>
        <rFont val="Arial"/>
      </rPr>
      <t>surowców rolniczych pozyskiwanych z gospodarstwa rolnego</t>
    </r>
    <r>
      <rPr>
        <sz val="9"/>
        <color indexed="64"/>
        <rFont val="Arial"/>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</si>
  <si>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301a</t>
  </si>
  <si>
    <t>(wybierz z listy)</t>
  </si>
  <si>
    <t>301b</t>
  </si>
  <si>
    <t>301c</t>
  </si>
  <si>
    <t>301d</t>
  </si>
  <si>
    <t>301e</t>
  </si>
  <si>
    <t>301f</t>
  </si>
  <si>
    <t>301g</t>
  </si>
  <si>
    <r>
      <t xml:space="preserve">3.2. Biokomponenty wytworzone przez wytwórców, prowadzących działalność gospodarczą w zakresie wytwarzania biokomponentów, z </t>
    </r>
    <r>
      <rPr>
        <b/>
        <sz val="9"/>
        <color indexed="64"/>
        <rFont val="Arial"/>
      </rPr>
      <t>biomasy pozyskanej na podstawie umowy dostawy</t>
    </r>
    <r>
      <rPr>
        <sz val="9"/>
        <color indexed="64"/>
        <rFont val="Arial"/>
      </rPr>
      <t xml:space="preserve"> zawartej między wytwórcą a pośrednikiem lub przetwórcą</t>
    </r>
  </si>
  <si>
    <r>
      <t>3.2. Biokomponenty wytworzone przez wytwórców, prowadzących działalność gospodarczą w zakresie wytwarzania biokomponentów, z</t>
    </r>
    <r>
      <rPr>
        <b/>
        <sz val="9"/>
        <color indexed="64"/>
        <rFont val="Arial"/>
      </rPr>
      <t xml:space="preserve"> biomasy pozyskanej na podstawie umowy dostawy</t>
    </r>
    <r>
      <rPr>
        <sz val="9"/>
        <color indexed="64"/>
        <rFont val="Arial"/>
      </rPr>
      <t xml:space="preserve"> zawartej między wytwórcą a pośrednikiem lub przetwórcą</t>
    </r>
  </si>
  <si>
    <t>302a</t>
  </si>
  <si>
    <t>302b</t>
  </si>
  <si>
    <t>302c</t>
  </si>
  <si>
    <t>302d</t>
  </si>
  <si>
    <t>302e</t>
  </si>
  <si>
    <t>302f</t>
  </si>
  <si>
    <t>302g</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</si>
  <si>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</si>
  <si>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Dział 3B</t>
  </si>
  <si>
    <t>Dział 3B cd.</t>
  </si>
  <si>
    <r>
      <t xml:space="preserve">3.3. Biokomponenty wytworzone przez wytwórców, prowadzących działalność gospodarczą w zakresie wytwarzania biokomponentów, z </t>
    </r>
    <r>
      <rPr>
        <b/>
        <sz val="9"/>
        <color indexed="64"/>
        <rFont val="Arial"/>
      </rPr>
      <t>surowców rolniczych pozyskanych z produkcji własnej wytwórców</t>
    </r>
  </si>
  <si>
    <t>303a</t>
  </si>
  <si>
    <t>303b</t>
  </si>
  <si>
    <t>303c</t>
  </si>
  <si>
    <t>303d</t>
  </si>
  <si>
    <t>303e</t>
  </si>
  <si>
    <t>303f</t>
  </si>
  <si>
    <t>303g</t>
  </si>
  <si>
    <r>
      <t>3.4. Biokomponenty wytworzone z surowców rolniczych lub biomasy pozyskanych w</t>
    </r>
    <r>
      <rPr>
        <b/>
        <sz val="9"/>
        <color indexed="64"/>
        <rFont val="Arial"/>
      </rPr>
      <t xml:space="preserve"> inny sposób </t>
    </r>
    <r>
      <rPr>
        <sz val="9"/>
        <color indexed="64"/>
        <rFont val="Arial"/>
      </rPr>
      <t>niż określony wyżej w pkt 3.1-3.3</t>
    </r>
  </si>
  <si>
    <t>304a</t>
  </si>
  <si>
    <t>A19 - wychwytywanie i wykorzystanie dwutlenku węgla na potrzeby transportu, jeżeli źródło energii jest odnawialne zgodnie z art. 2 pkt 22 ustawy z dnia 20 lutego 2015 r. o odnawialnych źródłach energii</t>
  </si>
  <si>
    <t>304b</t>
  </si>
  <si>
    <t>304c</t>
  </si>
  <si>
    <t>304d</t>
  </si>
  <si>
    <t>304e</t>
  </si>
  <si>
    <t>304f</t>
  </si>
  <si>
    <t>304g</t>
  </si>
  <si>
    <t>Dział 4A</t>
  </si>
  <si>
    <t>Wartości opałowe</t>
  </si>
  <si>
    <t>Biokomponenty zawarte w paliwach stosowanych we wszystkich rodzajach transportu (Dział 3)</t>
  </si>
  <si>
    <t>Wartość opałowa</t>
  </si>
  <si>
    <t>Ogółem [MJ]</t>
  </si>
  <si>
    <t>Ogółem</t>
  </si>
  <si>
    <t>w tym ilość zaliczona podwójnie</t>
  </si>
  <si>
    <t>ton</t>
  </si>
  <si>
    <t>MJ/kg</t>
  </si>
  <si>
    <t>Biowęglowodory ciekłe do silników ZI</t>
  </si>
  <si>
    <t>Biowęglowodory ciekłe do silników ZS</t>
  </si>
  <si>
    <t>RAZEM</t>
  </si>
  <si>
    <t>Biopaliwa ciekłe produkowane z biomasy, stanowiące samoistne paliwa inne niż wymienione w wierszach 102-115, wykorzystane do realizacji Narodowego Celu Wskaźnikowego w roku kalendarzowym</t>
  </si>
  <si>
    <t>(wpisz nazwę)</t>
  </si>
  <si>
    <t>416a</t>
  </si>
  <si>
    <t>416b</t>
  </si>
  <si>
    <t>416c</t>
  </si>
  <si>
    <t>Inne paliwa odnawialne* wykorzystane do realizacji narodowego celu wskaźnikowego w roku kalendarzowym</t>
  </si>
  <si>
    <t>417a</t>
  </si>
  <si>
    <t>417b</t>
  </si>
  <si>
    <t>417c</t>
  </si>
  <si>
    <t>RAZEM (suma wierszy od 416 do 417)</t>
  </si>
  <si>
    <t>* inne paliwa odnawialne - paliwa pochodzące z odnawialnych źródeł energii w rozumieniu ustawy z dnia 20 lutego 2015 r. o odnawialnych źródłach energii, z wyłączeniem paliw pochodzących z biomasy, stosowane w transporcie</t>
  </si>
  <si>
    <t>Dział 4B</t>
  </si>
  <si>
    <t>Biokomponenty zawarte w paliwach ciekłych i biopaliwach ciekłych stosowanych w transporcie drogowym i kolejowym (Dział 1)</t>
  </si>
  <si>
    <t>Czyste paliwa ciekłe i biopaliwa ciekłe stosowane w transporcie drogowym i kolejowym (Dział 1)</t>
  </si>
  <si>
    <t>Ilość benzyn silnikowych pomniejszona o zawartość biokomponentów</t>
  </si>
  <si>
    <t>Ilość oleju napędowego pomniejszona o zawartość biokomponentów</t>
  </si>
  <si>
    <t>RAZEM (suma wierszy od 445 do 446)</t>
  </si>
  <si>
    <t>Dział 5</t>
  </si>
  <si>
    <t>Udział biokomponentów wytworzonych z surowców rolniczych lub biomasy pozyskanych w sposób określony w Dziale 3 pkt 3.1–3.3.</t>
  </si>
  <si>
    <t>Ilość [ton] *</t>
  </si>
  <si>
    <t>Udział</t>
  </si>
  <si>
    <t>Wykorzystane biokomponenty</t>
  </si>
  <si>
    <t>Biokomponenty wytworzone z surowców rolniczych lub biomasy pozyskanych w sposób określony w Dziale 3 pkt 3.1 - 3.3</t>
  </si>
  <si>
    <t>* w przypadku ilości sprawozdanych w Dziale 3 w m3, przeliczenie m3 na tony następuje z wykorzystaniem gęstości stanowiących wynik ilorazu wartości opałowej według objętości [MJ/l] i wartości opałowej według masy [MJ/kg]. Wartości opałowe określa rozporządzenie Ministra Klimatu z dnia 11 lipca 2020 r. w sprawie wartości opałowej poszczególnych biokomponentów i paliw ciekłych.</t>
  </si>
  <si>
    <t>Podsumowanie informacji o realizacji Narodowego Celu Wskaźnikowego</t>
  </si>
  <si>
    <t xml:space="preserve">Narodowy Cel Wskaźnikowy [%] </t>
  </si>
  <si>
    <t xml:space="preserve">z tego 80%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</si>
  <si>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</si>
  <si>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</si>
  <si>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</si>
  <si>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</si>
  <si>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</si>
  <si>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ZAŁĄCZAM</t>
  </si>
  <si>
    <t xml:space="preserve">świadectwa potwierdzające spełnienie kryteriów zrównoważonego rozwoju przez biokomponenty, zgodnie z art. 30b ust. 1b ustawy o biokomponentach i biopaliwach ciekłych. </t>
  </si>
  <si>
    <t>(imię i nazwisko, numer telefonu osoby wypełniającej sprawozdanie)</t>
  </si>
  <si>
    <t>(miejscowość, data)</t>
  </si>
  <si>
    <t>(pieczęć imienna i podpis osoby upoważnionej do reprezentowania podmiotu)</t>
  </si>
  <si>
    <t>Jednostki</t>
  </si>
  <si>
    <t>Biokomponenty</t>
  </si>
  <si>
    <t>Gęstości</t>
  </si>
  <si>
    <t>Biokomponenty z załącznika</t>
  </si>
  <si>
    <t>(wybierz jednostkę)</t>
  </si>
  <si>
    <t>(jednostka)</t>
  </si>
  <si>
    <t>MJ/l</t>
  </si>
  <si>
    <t>KORZYSTAM</t>
  </si>
  <si>
    <t>Tak</t>
  </si>
  <si>
    <t>Nie dotyczy</t>
  </si>
  <si>
    <r>
      <t>m</t>
    </r>
    <r>
      <rPr>
        <vertAlign val="superscript"/>
        <sz val="10"/>
        <color indexed="64"/>
        <rFont val="Arial"/>
      </rPr>
      <t>3</t>
    </r>
  </si>
  <si>
    <t>Nie</t>
  </si>
  <si>
    <t>A1 - algi, jeżeli są hodowane na lądzie, w stawach lub w fotobioreaktorach</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</si>
  <si>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</si>
  <si>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A3 - bioodpady, o których mowa w art. 3 ust. 1 pkt 1 ustawy z dnia 14 grudnia 2012 r. o odpadach, pochodzące z gospodarstw domowych zbierane selektywnie zgodnie z art. 3 ust. 1 pkt 24 tej ustawy</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</si>
  <si>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</si>
  <si>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A5 - słoma</t>
  </si>
  <si>
    <t>A6 - obornik i osad ściekowy</t>
  </si>
  <si>
    <t>A7 - ścieki z zakładów wytłaczania oleju palmowego i puste wiązki owoców palmy</t>
  </si>
  <si>
    <t>A8 - smoła oleju talowego</t>
  </si>
  <si>
    <t>A9 - surowa gliceryna</t>
  </si>
  <si>
    <t>A10 -  wytłoczyny z trzciny cukrowej</t>
  </si>
  <si>
    <t>A11 - wytłoki z winogron i osad winny z drożdży</t>
  </si>
  <si>
    <t>A12 - łupiny orzechów</t>
  </si>
  <si>
    <t>A13 - łuski nasion</t>
  </si>
  <si>
    <t>A14 - kolby oczyszczone z ziaren kukurydzy</t>
  </si>
  <si>
    <t>A15 - frakcja biomasy z gospodarki leśnej, taka jak kora, gałęzie, liście, igły, wierzchołki drzew, trociny, strużyny oraz frakcja biomasy z gałęzi przemysłu opartych na leśnictwie</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</si>
  <si>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</si>
  <si>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</si>
  <si>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</si>
  <si>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kg</t>
  </si>
  <si>
    <t>l</t>
  </si>
  <si>
    <t>A20 - bakterie, jeżeli źródło energii jest odnawialne zgodnie z art. 2 pkt 22 ustawy z dnia 20 lutego 2015 r. o odnawialnych źródłach energii</t>
  </si>
  <si>
    <t>B1 -  zużyty olej kuchenny</t>
  </si>
  <si>
    <t>B2 -  tłuszcze zwierzęce</t>
  </si>
  <si>
    <t>Obliczenia do redukcji</t>
  </si>
  <si>
    <t>Ogółem w przeliczeniu na tony</t>
  </si>
  <si>
    <t>w tym ilość określona w Dziale 3 w pkt 3.1 – 3.3.</t>
  </si>
  <si>
    <t>w tym ilość określona w Dziale 3 w pkt 3.1 – 3.3 w przeliczeniu na tony</t>
  </si>
  <si>
    <t>Udział biokomponentów wytworzonych z surowców rolniczych lub biomasy pozyskanych w sposób określony w Dziale 2 pkt 2.1 - 2.3</t>
  </si>
  <si>
    <r>
      <t xml:space="preserve">Sprawozdanie należy przekazać w terminie do </t>
    </r>
    <r>
      <rPr>
        <b/>
        <sz val="9"/>
        <color indexed="64"/>
        <rFont val="Arial"/>
      </rPr>
      <t xml:space="preserve">60 dni 
</t>
    </r>
    <r>
      <rPr>
        <sz val="9"/>
        <color indexed="64"/>
        <rFont val="Arial"/>
      </rPr>
      <t xml:space="preserve">po zakończeniu roku kalendarzowego na adres:
</t>
    </r>
    <r>
      <rPr>
        <sz val="9"/>
        <color indexed="64"/>
        <rFont val="Arial"/>
        <family val="2"/>
        <charset val="238"/>
      </rPr>
      <t xml:space="preserve">Urząd Regulacji Energetyki
Al. Jerozolimskie 181, 02-222 Warszawa
</t>
    </r>
    <r>
      <rPr>
        <sz val="9"/>
        <color indexed="64"/>
        <rFont val="Arial"/>
      </rPr>
      <t>albo na adres elektronicznej skrzynki podawczej Urzędu na platformie ePUAP</t>
    </r>
  </si>
  <si>
    <t>za rok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</si>
</sst>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 &quot;#,##0.00&quot;    &quot;;&quot;-&quot;#,##0.00&quot;    &quot;;&quot;-&quot;00&quot;    &quot;;&quot; &quot;@&quot; &quot;"/>
    <numFmt numFmtId="165" formatCode="#,##0.000"/>
    <numFmt numFmtId="166" formatCode="0.0"/>
    <numFmt numFmtId="167" formatCode="0.000"/>
    <numFmt numFmtId="168" formatCode="0.0000%"/>
    <numFmt numFmtId="169" formatCode="0.0%"/>
    <numFmt numFmtId="170" formatCode="#,##0.0000"/>
    <numFmt numFmtId="171" formatCode="0.0000"/>
    <numFmt numFmtId="172" formatCode="0.000%"/>
  </numFmts>
  <fonts count="20" x14ac:knownFonts="1">
    <font>
      <sz val="10"/>
      <color indexed="64"/>
      <name val="Arial CE"/>
    </font>
    <font>
      <sz val="10"/>
      <color indexed="23"/>
      <name val="Arial CE"/>
    </font>
    <font>
      <b/>
      <sz val="10"/>
      <color indexed="65"/>
      <name val="Arial CE"/>
    </font>
    <font>
      <sz val="10"/>
      <color indexed="65"/>
      <name val="Arial CE"/>
    </font>
    <font>
      <b/>
      <sz val="10"/>
      <color indexed="64"/>
      <name val="Arial CE"/>
    </font>
    <font>
      <sz val="10"/>
      <color indexed="64"/>
      <name val="Arial"/>
    </font>
    <font>
      <sz val="9"/>
      <color indexed="64"/>
      <name val="Arial"/>
    </font>
    <font>
      <b/>
      <sz val="14"/>
      <color indexed="64"/>
      <name val="Arial"/>
    </font>
    <font>
      <b/>
      <sz val="9"/>
      <color indexed="64"/>
      <name val="Arial"/>
    </font>
    <font>
      <sz val="8"/>
      <color indexed="64"/>
      <name val="Arial"/>
    </font>
    <font>
      <sz val="9"/>
      <color indexed="23"/>
      <name val="Arial"/>
    </font>
    <font>
      <sz val="10"/>
      <color indexed="63"/>
      <name val="Arial"/>
    </font>
    <font>
      <sz val="11"/>
      <color indexed="64"/>
      <name val="Calibri"/>
    </font>
    <font>
      <b/>
      <sz val="9"/>
      <color indexed="63"/>
      <name val="Arial"/>
    </font>
    <font>
      <sz val="9"/>
      <color indexed="2"/>
      <name val="Arial"/>
    </font>
    <font>
      <b/>
      <sz val="10"/>
      <color indexed="64"/>
      <name val="Arial"/>
    </font>
    <font>
      <sz val="10"/>
      <color indexed="64"/>
      <name val="Arial CE"/>
    </font>
    <font>
      <vertAlign val="superscript"/>
      <sz val="10"/>
      <color indexed="64"/>
      <name val="Arial"/>
    </font>
    <font>
      <sz val="9"/>
      <color indexed="64"/>
      <name val="Arial"/>
      <family val="2"/>
      <charset val="238"/>
    </font>
    <font>
      <b/>
      <sz val="9"/>
      <color indexed="64"/>
      <name val="Arial"/>
      <family val="2"/>
      <charset val="238"/>
    </font>
  </fonts>
  <fills count="10">
    <fill>
      <patternFill patternType="none"/>
    </fill>
    <fill>
      <patternFill patternType="gray125"/>
    </fill>
    <fill>
      <patternFill patternType="solid">
        <fgColor indexed="2"/>
        <bgColor indexed="2"/>
      </patternFill>
    </fill>
    <fill>
      <patternFill patternType="solid">
        <fgColor indexed="17"/>
        <bgColor indexed="17"/>
      </patternFill>
    </fill>
    <fill>
      <patternFill patternType="solid">
        <fgColor rgb="FFFCE4D6"/>
        <bgColor rgb="FFFCE4D6"/>
      </patternFill>
    </fill>
    <fill>
      <patternFill patternType="solid">
        <fgColor indexed="26"/>
        <bgColor indexed="26"/>
      </patternFill>
    </fill>
    <fill>
      <patternFill patternType="solid">
        <fgColor indexed="42"/>
        <bgColor indexed="42"/>
      </patternFill>
    </fill>
    <fill>
      <patternFill patternType="solid">
        <fgColor rgb="FFCCECFF"/>
        <bgColor rgb="FFCCECFF"/>
      </patternFill>
    </fill>
    <fill>
      <patternFill patternType="solid">
        <fgColor indexed="26"/>
        <bgColor rgb="FFFFFFA6"/>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8">
    <xf numFmtId="0" fontId="0" fillId="0" borderId="0"/>
    <xf numFmtId="0" fontId="1" fillId="0" borderId="0" applyNumberFormat="0" applyBorder="0"/>
    <xf numFmtId="0" fontId="16" fillId="0" borderId="0" applyNumberFormat="0" applyFont="0" applyBorder="0"/>
    <xf numFmtId="0" fontId="16" fillId="0" borderId="0" applyNumberFormat="0" applyFont="0" applyBorder="0"/>
    <xf numFmtId="0" fontId="2" fillId="2" borderId="0" applyNumberFormat="0" applyBorder="0"/>
    <xf numFmtId="0" fontId="1" fillId="0" borderId="0" applyNumberFormat="0" applyBorder="0"/>
    <xf numFmtId="0" fontId="3" fillId="0" borderId="0" applyNumberFormat="0" applyBorder="0"/>
    <xf numFmtId="0" fontId="2" fillId="3" borderId="0" applyNumberForma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 fillId="0" borderId="0" applyNumberFormat="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2" fillId="2" borderId="0" applyNumberFormat="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2" fillId="3"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3" fillId="0"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4" fillId="4" borderId="0" applyNumberFormat="0" applyBorder="0"/>
    <xf numFmtId="0" fontId="16" fillId="0" borderId="0" applyNumberFormat="0" applyFill="0" applyBorder="0"/>
    <xf numFmtId="0" fontId="2" fillId="3" borderId="0" applyNumberFormat="0" applyBorder="0"/>
    <xf numFmtId="0" fontId="2" fillId="2" borderId="0" applyNumberFormat="0" applyBorder="0"/>
    <xf numFmtId="0" fontId="16" fillId="0" borderId="0" applyNumberFormat="0" applyFont="0" applyBorder="0"/>
    <xf numFmtId="0" fontId="16" fillId="0" borderId="0" applyNumberFormat="0" applyFont="0" applyBorder="0"/>
    <xf numFmtId="164" fontId="5" fillId="0" borderId="0" applyBorder="0"/>
    <xf numFmtId="9" fontId="16" fillId="0" borderId="0" applyFont="0" applyBorder="0"/>
  </cellStyleXfs>
  <cellXfs count="129">
    <xf numFmtId="0" fontId="0" fillId="0" borderId="0" xfId="0"/>
    <xf numFmtId="0" fontId="6" fillId="0" borderId="0" xfId="0" applyFont="1"/>
    <xf numFmtId="0" fontId="6" fillId="0" borderId="0" xfId="0" applyFont="1" applyAlignment="1">
      <alignment horizontal="left" vertical="center"/>
    </xf>
    <xf numFmtId="0" fontId="6" fillId="0" borderId="2" xfId="0" applyFont="1" applyBorder="1" applyAlignment="1">
      <alignment horizontal="center" vertical="center"/>
    </xf>
    <xf numFmtId="0" fontId="8" fillId="0" borderId="0" xfId="0" applyFont="1" applyAlignment="1">
      <alignment horizontal="center" wrapText="1"/>
    </xf>
    <xf numFmtId="49" fontId="6" fillId="0" borderId="0" xfId="0" applyNumberFormat="1" applyFont="1" applyAlignment="1">
      <alignment horizontal="center" vertical="center" wrapText="1"/>
    </xf>
    <xf numFmtId="49" fontId="8" fillId="0" borderId="0" xfId="0" applyNumberFormat="1" applyFont="1" applyAlignment="1">
      <alignment horizontal="left" vertical="center"/>
    </xf>
    <xf numFmtId="0" fontId="6" fillId="0" borderId="1" xfId="0" applyFont="1" applyBorder="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5" fillId="0" borderId="0" xfId="0" applyFont="1"/>
    <xf numFmtId="0" fontId="8" fillId="0" borderId="0" xfId="0" applyFont="1" applyAlignment="1">
      <alignment horizontal="justify" vertical="center"/>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10" fillId="5"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5" fontId="10" fillId="5"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8" fillId="0" borderId="0" xfId="0" applyFont="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165"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vertical="center" wrapText="1"/>
    </xf>
    <xf numFmtId="165" fontId="8" fillId="0" borderId="0" xfId="0" applyNumberFormat="1" applyFont="1" applyAlignment="1">
      <alignment horizontal="center" vertical="center"/>
    </xf>
    <xf numFmtId="0" fontId="8" fillId="0" borderId="0" xfId="0" applyFont="1" applyAlignment="1">
      <alignment vertical="center" wrapText="1"/>
    </xf>
    <xf numFmtId="0" fontId="12" fillId="0" borderId="0" xfId="0" applyFont="1" applyAlignment="1">
      <alignment vertical="center"/>
    </xf>
    <xf numFmtId="0" fontId="6" fillId="0" borderId="0" xfId="0" applyFont="1" applyAlignment="1">
      <alignment horizontal="center"/>
    </xf>
    <xf numFmtId="165" fontId="10" fillId="8"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4" xfId="0" applyFont="1" applyBorder="1" applyAlignment="1">
      <alignment vertical="center" wrapText="1"/>
    </xf>
    <xf numFmtId="2" fontId="6" fillId="0" borderId="1" xfId="0" applyNumberFormat="1" applyFont="1" applyBorder="1" applyAlignment="1">
      <alignment horizontal="center" vertical="center"/>
    </xf>
    <xf numFmtId="0" fontId="8" fillId="0" borderId="4" xfId="0" applyFont="1" applyBorder="1" applyAlignment="1">
      <alignment wrapText="1"/>
    </xf>
    <xf numFmtId="0" fontId="6" fillId="0" borderId="4" xfId="0" applyFont="1" applyBorder="1" applyAlignment="1">
      <alignment horizontal="center" vertical="center" wrapText="1"/>
    </xf>
    <xf numFmtId="3" fontId="8" fillId="0" borderId="4" xfId="0" applyNumberFormat="1" applyFont="1" applyBorder="1" applyAlignment="1">
      <alignment horizontal="center"/>
    </xf>
    <xf numFmtId="0" fontId="6" fillId="5" borderId="1" xfId="0" applyFont="1" applyFill="1" applyBorder="1" applyAlignment="1">
      <alignment wrapText="1"/>
    </xf>
    <xf numFmtId="0" fontId="6" fillId="0" borderId="1" xfId="0" applyFont="1" applyBorder="1" applyAlignment="1">
      <alignment horizontal="center" wrapText="1"/>
    </xf>
    <xf numFmtId="167" fontId="10" fillId="5" borderId="1" xfId="56" applyNumberFormat="1" applyFont="1" applyFill="1" applyBorder="1" applyAlignment="1">
      <alignment horizontal="center"/>
    </xf>
    <xf numFmtId="167" fontId="6" fillId="0" borderId="1" xfId="56" applyNumberFormat="1" applyFont="1" applyBorder="1" applyAlignment="1">
      <alignment horizontal="center"/>
    </xf>
    <xf numFmtId="0" fontId="6" fillId="9" borderId="1" xfId="0" applyFont="1" applyFill="1" applyBorder="1"/>
    <xf numFmtId="0" fontId="8" fillId="5" borderId="1" xfId="0" applyFont="1" applyFill="1" applyBorder="1" applyAlignment="1">
      <alignment horizontal="center"/>
    </xf>
    <xf numFmtId="0" fontId="6" fillId="0" borderId="1" xfId="0" applyFont="1" applyBorder="1" applyAlignment="1">
      <alignment horizontal="center"/>
    </xf>
    <xf numFmtId="3" fontId="10" fillId="0" borderId="1" xfId="0" applyNumberFormat="1" applyFont="1" applyBorder="1" applyAlignment="1">
      <alignment horizontal="center"/>
    </xf>
    <xf numFmtId="167" fontId="10" fillId="5" borderId="1" xfId="0" applyNumberFormat="1" applyFont="1" applyFill="1" applyBorder="1" applyAlignment="1">
      <alignment horizontal="center"/>
    </xf>
    <xf numFmtId="167" fontId="6" fillId="0" borderId="5" xfId="56" applyNumberFormat="1" applyFont="1" applyBorder="1" applyAlignment="1">
      <alignment horizontal="center"/>
    </xf>
    <xf numFmtId="0" fontId="8" fillId="5" borderId="6" xfId="0" applyFont="1" applyFill="1" applyBorder="1" applyAlignment="1">
      <alignment horizontal="center"/>
    </xf>
    <xf numFmtId="167" fontId="10" fillId="5" borderId="4" xfId="0" applyNumberFormat="1" applyFont="1" applyFill="1" applyBorder="1" applyAlignment="1">
      <alignment horizontal="center"/>
    </xf>
    <xf numFmtId="167" fontId="6" fillId="0" borderId="7" xfId="56" applyNumberFormat="1" applyFont="1" applyBorder="1" applyAlignment="1">
      <alignment horizontal="center"/>
    </xf>
    <xf numFmtId="0" fontId="8" fillId="5" borderId="8" xfId="0" applyFont="1" applyFill="1" applyBorder="1" applyAlignment="1">
      <alignment horizontal="center"/>
    </xf>
    <xf numFmtId="0" fontId="6" fillId="0" borderId="4" xfId="0" applyFont="1" applyBorder="1" applyAlignment="1">
      <alignment horizontal="center"/>
    </xf>
    <xf numFmtId="0" fontId="8" fillId="0" borderId="1" xfId="0" applyFont="1" applyBorder="1" applyAlignment="1">
      <alignment wrapText="1"/>
    </xf>
    <xf numFmtId="0" fontId="6" fillId="0" borderId="5" xfId="0" applyFont="1" applyBorder="1" applyAlignment="1">
      <alignment horizontal="center" wrapText="1"/>
    </xf>
    <xf numFmtId="3" fontId="10" fillId="0" borderId="6" xfId="0" applyNumberFormat="1" applyFont="1" applyBorder="1" applyAlignment="1">
      <alignment horizontal="center"/>
    </xf>
    <xf numFmtId="0" fontId="0" fillId="0" borderId="0" xfId="0" applyAlignment="1">
      <alignment horizontal="left"/>
    </xf>
    <xf numFmtId="0" fontId="8" fillId="0" borderId="1" xfId="0" applyFont="1" applyBorder="1" applyAlignment="1">
      <alignment vertical="center" wrapText="1"/>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Alignment="1">
      <alignment vertical="top"/>
    </xf>
    <xf numFmtId="0" fontId="15" fillId="0" borderId="0" xfId="0" applyFont="1"/>
    <xf numFmtId="0" fontId="5" fillId="0" borderId="0" xfId="0" applyFont="1" applyAlignment="1">
      <alignment vertical="center"/>
    </xf>
    <xf numFmtId="170" fontId="5" fillId="0" borderId="0" xfId="0" applyNumberFormat="1" applyFont="1" applyAlignment="1">
      <alignment vertical="center"/>
    </xf>
    <xf numFmtId="3" fontId="5" fillId="0" borderId="0" xfId="0" applyNumberFormat="1" applyFont="1"/>
    <xf numFmtId="10" fontId="5" fillId="0" borderId="0" xfId="0" applyNumberFormat="1" applyFont="1"/>
    <xf numFmtId="165" fontId="5" fillId="0" borderId="0" xfId="0" applyNumberFormat="1" applyFont="1"/>
    <xf numFmtId="165" fontId="6" fillId="0" borderId="1" xfId="0" applyNumberFormat="1" applyFont="1" applyBorder="1" applyAlignment="1">
      <alignment horizontal="center"/>
    </xf>
    <xf numFmtId="0" fontId="5" fillId="0" borderId="1" xfId="0" applyFont="1" applyBorder="1" applyAlignment="1">
      <alignment horizontal="left" vertical="center" wrapText="1"/>
    </xf>
    <xf numFmtId="171" fontId="8" fillId="0" borderId="1" xfId="0" applyNumberFormat="1" applyFont="1" applyBorder="1" applyAlignment="1">
      <alignment horizontal="center"/>
    </xf>
    <xf numFmtId="168" fontId="4" fillId="0" borderId="1" xfId="0" applyNumberFormat="1" applyFont="1" applyBorder="1" applyAlignment="1">
      <alignment horizontal="center"/>
    </xf>
    <xf numFmtId="0" fontId="6" fillId="5" borderId="1" xfId="0" applyFont="1" applyFill="1" applyBorder="1" applyAlignment="1">
      <alignment horizontal="left" vertical="top" wrapText="1"/>
    </xf>
    <xf numFmtId="0" fontId="6" fillId="0" borderId="5"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xf>
    <xf numFmtId="0" fontId="0" fillId="5" borderId="1" xfId="0" applyFill="1" applyBorder="1" applyAlignment="1">
      <alignment vertical="center"/>
    </xf>
    <xf numFmtId="0" fontId="6" fillId="0" borderId="1" xfId="0" applyFont="1" applyBorder="1" applyAlignment="1">
      <alignment horizontal="left" vertical="center" wrapText="1"/>
    </xf>
    <xf numFmtId="0" fontId="8" fillId="6" borderId="1" xfId="0" applyFont="1" applyFill="1" applyBorder="1" applyAlignment="1">
      <alignment horizontal="center" vertical="center" wrapText="1"/>
    </xf>
    <xf numFmtId="0" fontId="0" fillId="0" borderId="1" xfId="0" applyBorder="1"/>
    <xf numFmtId="0" fontId="6" fillId="7" borderId="1" xfId="0" applyFont="1" applyFill="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left" vertical="top" wrapText="1"/>
    </xf>
    <xf numFmtId="0" fontId="6" fillId="0" borderId="1" xfId="0" applyFont="1" applyBorder="1" applyAlignment="1">
      <alignment horizontal="center" vertical="center" wrapText="1"/>
    </xf>
    <xf numFmtId="0" fontId="0" fillId="0" borderId="0" xfId="0"/>
    <xf numFmtId="0" fontId="6" fillId="0" borderId="3" xfId="0" applyFont="1" applyBorder="1" applyAlignment="1">
      <alignment horizontal="left" vertical="top" wrapText="1"/>
    </xf>
    <xf numFmtId="0" fontId="6"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xf>
    <xf numFmtId="0" fontId="0" fillId="9" borderId="1" xfId="0" applyFill="1" applyBorder="1"/>
    <xf numFmtId="0" fontId="6" fillId="0" borderId="0" xfId="0" applyFont="1" applyAlignment="1">
      <alignment horizontal="left" vertical="top" wrapText="1"/>
    </xf>
    <xf numFmtId="0" fontId="0" fillId="9" borderId="1" xfId="0" applyFill="1" applyBorder="1" applyAlignment="1">
      <alignment vertical="center"/>
    </xf>
    <xf numFmtId="9" fontId="6"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right" vertical="center" wrapText="1"/>
    </xf>
    <xf numFmtId="169" fontId="8" fillId="0" borderId="5" xfId="57" applyNumberFormat="1" applyFont="1" applyBorder="1" applyAlignment="1">
      <alignment horizontal="left" vertical="center" indent="1"/>
    </xf>
    <xf numFmtId="168" fontId="6" fillId="0" borderId="6" xfId="57" applyNumberFormat="1" applyFont="1" applyBorder="1" applyAlignment="1">
      <alignment horizontal="right" vertical="center"/>
    </xf>
    <xf numFmtId="10" fontId="19" fillId="0" borderId="1" xfId="57" applyNumberFormat="1" applyFont="1" applyBorder="1" applyAlignment="1">
      <alignment horizontal="left" vertical="center" indent="1"/>
    </xf>
    <xf numFmtId="2" fontId="8" fillId="0" borderId="1" xfId="0" applyNumberFormat="1" applyFont="1" applyBorder="1" applyAlignment="1">
      <alignment horizontal="left" vertical="center" indent="1"/>
    </xf>
    <xf numFmtId="172" fontId="8" fillId="0" borderId="5" xfId="57" applyNumberFormat="1" applyFont="1" applyBorder="1" applyAlignment="1">
      <alignment horizontal="left" vertical="center" indent="1"/>
    </xf>
    <xf numFmtId="168" fontId="19" fillId="0" borderId="1" xfId="57" applyNumberFormat="1" applyFont="1" applyBorder="1" applyAlignment="1">
      <alignment horizontal="left" vertical="center" indent="1"/>
    </xf>
    <xf numFmtId="168" fontId="7" fillId="0" borderId="1" xfId="57" applyNumberFormat="1" applyFont="1" applyBorder="1" applyAlignment="1">
      <alignment horizontal="left" vertical="center" indent="1"/>
    </xf>
    <xf numFmtId="0" fontId="8" fillId="0" borderId="0" xfId="0" applyFont="1" applyAlignment="1">
      <alignment horizontal="right" vertical="top"/>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0" xfId="0" applyFont="1" applyAlignment="1">
      <alignment horizontal="right" vertical="top" wrapText="1"/>
    </xf>
    <xf numFmtId="0" fontId="0" fillId="0" borderId="9" xfId="0"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3" fillId="0" borderId="1" xfId="0" applyFont="1" applyBorder="1" applyAlignment="1">
      <alignment horizontal="center" vertical="center" wrapText="1"/>
    </xf>
  </cellXfs>
  <cellStyles count="58">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6" xfId="52"/>
    <cellStyle name="cf7" xfId="53"/>
    <cellStyle name="cf8" xfId="54"/>
    <cellStyle name="cf9" xfId="55"/>
    <cellStyle name="Dziesiętny" xfId="56" builtinId="3"/>
    <cellStyle name="Normalny" xfId="0" builtinId="0"/>
    <cellStyle name="Procentowy" xfId="57" builtinId="5"/>
  </cellStyles>
  <dxfs count="13">
    <dxf>
      <font>
        <color indexed="64"/>
      </font>
    </dxf>
    <dxf>
      <font>
        <color indexed="64"/>
      </font>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Arial"/>
        <a:cs typeface="Arial"/>
      </a:majorFont>
      <a:minorFont>
        <a:latin typeface="Calibri"/>
        <a:ea typeface="Arial"/>
        <a:cs typeface="Arial"/>
      </a:minorFont>
    </a:fontScheme>
    <a:fmtScheme name="Pakiet 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6"/>
  <sheetViews>
    <sheetView showGridLines="0" showRowColHeaders="0" tabSelected="1" zoomScale="110" workbookViewId="0">
      <selection activeCell="N8" sqref="N8:X8"/>
    </sheetView>
  </sheetViews>
  <sheetFormatPr defaultColWidth="0" defaultRowHeight="15.3" customHeight="1" zeroHeight="1" x14ac:dyDescent="0.2"/>
  <cols>
    <col min="1" max="1" width="3.625" bestFit="1" customWidth="1"/>
    <col min="2" max="24" width="5.625" style="1" bestFit="1" customWidth="1"/>
    <col min="25" max="25" width="3.625" style="1" bestFit="1" customWidth="1"/>
    <col min="26" max="258" width="5.75" style="1" hidden="1" bestFit="1" customWidth="1"/>
    <col min="259" max="259" width="5.75" hidden="1" bestFit="1"/>
    <col min="260" max="16384" width="5.75" hidden="1"/>
  </cols>
  <sheetData>
    <row r="1" spans="2:25" ht="12.9" x14ac:dyDescent="0.2"/>
    <row r="2" spans="2:25" s="2" customFormat="1" ht="45.35" customHeight="1" x14ac:dyDescent="0.2">
      <c r="B2" s="85" t="s">
        <v>0</v>
      </c>
      <c r="C2" s="85"/>
      <c r="D2" s="85"/>
      <c r="E2" s="85"/>
      <c r="F2" s="85"/>
      <c r="G2" s="85"/>
      <c r="H2" s="85"/>
      <c r="I2" s="85"/>
      <c r="J2" s="85"/>
      <c r="K2" s="85"/>
      <c r="L2" s="85"/>
      <c r="M2" s="85"/>
      <c r="N2" s="86" t="s">
        <v>193</v>
      </c>
      <c r="O2" s="87"/>
      <c r="P2" s="87"/>
      <c r="Q2" s="87"/>
      <c r="R2" s="87"/>
      <c r="S2" s="87"/>
      <c r="T2" s="87"/>
      <c r="U2" s="87"/>
      <c r="V2" s="87"/>
      <c r="W2" s="87"/>
      <c r="X2" s="87"/>
      <c r="Y2" s="3"/>
    </row>
    <row r="3" spans="2:25" ht="30.25" customHeight="1" x14ac:dyDescent="0.2">
      <c r="B3" s="88" t="s">
        <v>194</v>
      </c>
      <c r="C3" s="88"/>
      <c r="D3" s="88"/>
      <c r="E3" s="88"/>
      <c r="F3" s="88"/>
      <c r="G3" s="88"/>
      <c r="H3" s="88"/>
      <c r="I3" s="88"/>
      <c r="J3" s="88"/>
      <c r="K3" s="88"/>
      <c r="L3" s="88"/>
      <c r="M3" s="88"/>
      <c r="N3" s="87"/>
      <c r="O3" s="87"/>
      <c r="P3" s="87"/>
      <c r="Q3" s="87"/>
      <c r="R3" s="87"/>
      <c r="S3" s="87"/>
      <c r="T3" s="87"/>
      <c r="U3" s="87"/>
      <c r="V3" s="87"/>
      <c r="W3" s="87"/>
      <c r="X3" s="87"/>
      <c r="Y3" s="3"/>
    </row>
    <row r="4" spans="2:25" ht="14.45" customHeight="1" x14ac:dyDescent="0.2">
      <c r="B4" s="4"/>
      <c r="C4" s="4"/>
      <c r="D4" s="4"/>
      <c r="E4" s="4"/>
      <c r="F4" s="4"/>
      <c r="G4" s="4"/>
      <c r="H4" s="4"/>
      <c r="I4" s="4"/>
      <c r="J4" s="4"/>
      <c r="K4" s="4"/>
      <c r="L4" s="4"/>
      <c r="M4" s="4"/>
      <c r="N4" s="4"/>
      <c r="O4" s="4"/>
      <c r="P4" s="4"/>
      <c r="Q4" s="4"/>
      <c r="R4" s="5"/>
      <c r="S4" s="5"/>
      <c r="T4" s="5"/>
      <c r="U4" s="5"/>
      <c r="V4" s="5"/>
      <c r="W4" s="5"/>
      <c r="X4" s="5"/>
    </row>
    <row r="5" spans="2:25" ht="14.45" customHeight="1" x14ac:dyDescent="0.2">
      <c r="B5" s="6" t="s">
        <v>1</v>
      </c>
      <c r="C5" s="4"/>
      <c r="D5" s="4"/>
      <c r="E5" s="4"/>
      <c r="F5" s="4"/>
      <c r="G5" s="4"/>
      <c r="H5" s="4"/>
      <c r="I5" s="4"/>
      <c r="J5" s="4"/>
      <c r="K5" s="4"/>
      <c r="L5" s="4"/>
      <c r="M5" s="4"/>
      <c r="N5" s="4"/>
      <c r="O5" s="4"/>
      <c r="P5" s="4"/>
      <c r="Q5" s="4"/>
      <c r="R5" s="5"/>
      <c r="S5" s="5"/>
      <c r="T5" s="5"/>
      <c r="U5" s="5"/>
      <c r="V5" s="5"/>
      <c r="W5" s="5"/>
      <c r="X5" s="5"/>
    </row>
    <row r="6" spans="2:25" ht="14.45" customHeight="1" x14ac:dyDescent="0.2">
      <c r="B6" s="4"/>
      <c r="C6" s="4"/>
      <c r="D6" s="4"/>
      <c r="E6" s="4"/>
      <c r="F6" s="4"/>
      <c r="G6" s="4"/>
      <c r="H6" s="4"/>
      <c r="I6" s="4"/>
      <c r="J6" s="4"/>
      <c r="K6" s="4"/>
      <c r="L6" s="4"/>
      <c r="M6" s="4"/>
      <c r="N6" s="4"/>
      <c r="O6" s="4"/>
      <c r="P6" s="4"/>
      <c r="Q6" s="4"/>
      <c r="R6" s="5"/>
      <c r="S6" s="5"/>
      <c r="T6" s="5"/>
      <c r="U6" s="5"/>
      <c r="V6" s="5"/>
      <c r="W6" s="5"/>
      <c r="X6" s="5"/>
    </row>
    <row r="7" spans="2:25" ht="14.45" customHeight="1" x14ac:dyDescent="0.2">
      <c r="B7" s="89" t="s">
        <v>2</v>
      </c>
      <c r="C7" s="89"/>
      <c r="D7" s="89"/>
      <c r="E7" s="89"/>
      <c r="F7" s="89"/>
      <c r="G7" s="89"/>
      <c r="H7" s="89"/>
      <c r="I7" s="89"/>
      <c r="J7" s="89"/>
      <c r="K7" s="89"/>
      <c r="L7" s="89"/>
      <c r="M7" s="89"/>
      <c r="N7" s="89"/>
      <c r="O7" s="89"/>
      <c r="P7" s="89"/>
      <c r="Q7" s="89"/>
      <c r="R7" s="89"/>
      <c r="S7" s="89"/>
      <c r="T7" s="89"/>
      <c r="U7" s="89"/>
      <c r="V7" s="89"/>
      <c r="W7" s="89"/>
      <c r="X7" s="89"/>
    </row>
    <row r="8" spans="2:25" ht="14.45" customHeight="1" x14ac:dyDescent="0.2">
      <c r="B8" s="90" t="s">
        <v>3</v>
      </c>
      <c r="C8" s="90"/>
      <c r="D8" s="90"/>
      <c r="E8" s="90"/>
      <c r="F8" s="90"/>
      <c r="G8" s="90"/>
      <c r="H8" s="90"/>
      <c r="I8" s="90"/>
      <c r="J8" s="90"/>
      <c r="K8" s="90"/>
      <c r="L8" s="90"/>
      <c r="M8" s="90"/>
      <c r="N8" s="91"/>
      <c r="O8" s="91"/>
      <c r="P8" s="91"/>
      <c r="Q8" s="91"/>
      <c r="R8" s="91"/>
      <c r="S8" s="91"/>
      <c r="T8" s="91"/>
      <c r="U8" s="91"/>
      <c r="V8" s="91"/>
      <c r="W8" s="91"/>
      <c r="X8" s="91"/>
    </row>
    <row r="9" spans="2:25" ht="14.45" customHeight="1" x14ac:dyDescent="0.2">
      <c r="B9" s="92" t="s">
        <v>4</v>
      </c>
      <c r="C9" s="92"/>
      <c r="D9" s="92"/>
      <c r="E9" s="92"/>
      <c r="F9" s="92"/>
      <c r="G9" s="92"/>
      <c r="H9" s="92"/>
      <c r="I9" s="92"/>
      <c r="J9" s="92"/>
      <c r="K9" s="92"/>
      <c r="L9" s="92"/>
      <c r="M9" s="92"/>
      <c r="N9" s="91"/>
      <c r="O9" s="91"/>
      <c r="P9" s="91"/>
      <c r="Q9" s="91"/>
      <c r="R9" s="91"/>
      <c r="S9" s="91"/>
      <c r="T9" s="91"/>
      <c r="U9" s="91"/>
      <c r="V9" s="91"/>
      <c r="W9" s="91"/>
      <c r="X9" s="91"/>
    </row>
    <row r="10" spans="2:25" ht="14.45" customHeight="1" x14ac:dyDescent="0.2">
      <c r="B10" s="92" t="s">
        <v>5</v>
      </c>
      <c r="C10" s="92"/>
      <c r="D10" s="92"/>
      <c r="E10" s="92"/>
      <c r="F10" s="92"/>
      <c r="G10" s="92"/>
      <c r="H10" s="92"/>
      <c r="I10" s="92"/>
      <c r="J10" s="92"/>
      <c r="K10" s="92"/>
      <c r="L10" s="92"/>
      <c r="M10" s="92"/>
      <c r="N10" s="91"/>
      <c r="O10" s="91"/>
      <c r="P10" s="91"/>
      <c r="Q10" s="91"/>
      <c r="R10" s="91"/>
      <c r="S10" s="91"/>
      <c r="T10" s="91"/>
      <c r="U10" s="91"/>
      <c r="V10" s="91"/>
      <c r="W10" s="91"/>
      <c r="X10" s="91"/>
    </row>
    <row r="11" spans="2:25" ht="14.45" customHeight="1" x14ac:dyDescent="0.2">
      <c r="B11" s="92" t="s">
        <v>6</v>
      </c>
      <c r="C11" s="92"/>
      <c r="D11" s="92"/>
      <c r="E11" s="92"/>
      <c r="F11" s="92"/>
      <c r="G11" s="92"/>
      <c r="H11" s="92"/>
      <c r="I11" s="92"/>
      <c r="J11" s="92"/>
      <c r="K11" s="92"/>
      <c r="L11" s="92"/>
      <c r="M11" s="92"/>
      <c r="N11" s="91"/>
      <c r="O11" s="91"/>
      <c r="P11" s="91"/>
      <c r="Q11" s="91"/>
      <c r="R11" s="91"/>
      <c r="S11" s="91"/>
      <c r="T11" s="91"/>
      <c r="U11" s="91"/>
      <c r="V11" s="91"/>
      <c r="W11" s="91"/>
      <c r="X11" s="91"/>
    </row>
    <row r="12" spans="2:25" ht="14.45" customHeight="1" x14ac:dyDescent="0.2">
      <c r="B12" s="92" t="s">
        <v>7</v>
      </c>
      <c r="C12" s="92"/>
      <c r="D12" s="92"/>
      <c r="E12" s="92"/>
      <c r="F12" s="92"/>
      <c r="G12" s="92"/>
      <c r="H12" s="92"/>
      <c r="I12" s="92"/>
      <c r="J12" s="92"/>
      <c r="K12" s="92"/>
      <c r="L12" s="92"/>
      <c r="M12" s="92"/>
      <c r="N12" s="91"/>
      <c r="O12" s="91"/>
      <c r="P12" s="91"/>
      <c r="Q12" s="91"/>
      <c r="R12" s="91"/>
      <c r="S12" s="91"/>
      <c r="T12" s="91"/>
      <c r="U12" s="91"/>
      <c r="V12" s="91"/>
      <c r="W12" s="91"/>
      <c r="X12" s="91"/>
    </row>
    <row r="13" spans="2:25" ht="14.45" customHeight="1" x14ac:dyDescent="0.2">
      <c r="B13" s="90" t="s">
        <v>8</v>
      </c>
      <c r="C13" s="90"/>
      <c r="D13" s="90"/>
      <c r="E13" s="90"/>
      <c r="F13" s="90"/>
      <c r="G13" s="90"/>
      <c r="H13" s="90"/>
      <c r="I13" s="90"/>
      <c r="J13" s="90"/>
      <c r="K13" s="90"/>
      <c r="L13" s="90"/>
      <c r="M13" s="90"/>
      <c r="N13" s="91"/>
      <c r="O13" s="91"/>
      <c r="P13" s="91"/>
      <c r="Q13" s="91"/>
      <c r="R13" s="91"/>
      <c r="S13" s="91"/>
      <c r="T13" s="91"/>
      <c r="U13" s="91"/>
      <c r="V13" s="91"/>
      <c r="W13" s="91"/>
      <c r="X13" s="91"/>
    </row>
    <row r="14" spans="2:25" ht="14.45" customHeight="1" x14ac:dyDescent="0.2">
      <c r="B14" s="92" t="s">
        <v>9</v>
      </c>
      <c r="C14" s="92"/>
      <c r="D14" s="92"/>
      <c r="E14" s="92"/>
      <c r="F14" s="92"/>
      <c r="G14" s="92"/>
      <c r="H14" s="92"/>
      <c r="I14" s="92"/>
      <c r="J14" s="92"/>
      <c r="K14" s="92"/>
      <c r="L14" s="92"/>
      <c r="M14" s="92"/>
      <c r="N14" s="91"/>
      <c r="O14" s="91"/>
      <c r="P14" s="91"/>
      <c r="Q14" s="91"/>
      <c r="R14" s="91"/>
      <c r="S14" s="91"/>
      <c r="T14" s="91"/>
      <c r="U14" s="91"/>
      <c r="V14" s="91"/>
      <c r="W14" s="91"/>
      <c r="X14" s="91"/>
    </row>
    <row r="15" spans="2:25" ht="14.45" customHeight="1" x14ac:dyDescent="0.2">
      <c r="B15" s="92" t="s">
        <v>10</v>
      </c>
      <c r="C15" s="92"/>
      <c r="D15" s="92"/>
      <c r="E15" s="92"/>
      <c r="F15" s="92"/>
      <c r="G15" s="92"/>
      <c r="H15" s="92"/>
      <c r="I15" s="92"/>
      <c r="J15" s="92"/>
      <c r="K15" s="92"/>
      <c r="L15" s="92"/>
      <c r="M15" s="92"/>
      <c r="N15" s="91"/>
      <c r="O15" s="91"/>
      <c r="P15" s="91"/>
      <c r="Q15" s="91"/>
      <c r="R15" s="91"/>
      <c r="S15" s="91"/>
      <c r="T15" s="91"/>
      <c r="U15" s="91"/>
      <c r="V15" s="91"/>
      <c r="W15" s="91"/>
      <c r="X15" s="91"/>
    </row>
    <row r="16" spans="2:25" ht="15.3" customHeight="1" x14ac:dyDescent="0.2"/>
  </sheetData>
  <mergeCells count="20">
    <mergeCell ref="B15:M15"/>
    <mergeCell ref="N15:X15"/>
    <mergeCell ref="B12:M12"/>
    <mergeCell ref="N12:X12"/>
    <mergeCell ref="B13:M13"/>
    <mergeCell ref="N13:X13"/>
    <mergeCell ref="B14:M14"/>
    <mergeCell ref="N14:X14"/>
    <mergeCell ref="B9:M9"/>
    <mergeCell ref="N9:X9"/>
    <mergeCell ref="B10:M10"/>
    <mergeCell ref="N10:X10"/>
    <mergeCell ref="B11:M11"/>
    <mergeCell ref="N11:X11"/>
    <mergeCell ref="B2:M2"/>
    <mergeCell ref="N2:X3"/>
    <mergeCell ref="B3:M3"/>
    <mergeCell ref="B7:X7"/>
    <mergeCell ref="B8:M8"/>
    <mergeCell ref="N8:X8"/>
  </mergeCell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62"/>
  <sheetViews>
    <sheetView workbookViewId="0">
      <selection sqref="A1:H1"/>
    </sheetView>
  </sheetViews>
  <sheetFormatPr defaultColWidth="11.375" defaultRowHeight="12.9" x14ac:dyDescent="0.2"/>
  <cols>
    <col min="1" max="1" width="50" style="1" bestFit="1" customWidth="1"/>
    <col min="2" max="2" width="5.125" style="1" bestFit="1" customWidth="1"/>
    <col min="3" max="3" width="15.25" style="1" bestFit="1" customWidth="1"/>
    <col min="4" max="4" width="10.25" style="1" bestFit="1" customWidth="1"/>
    <col min="5" max="6" width="20.375" style="1" bestFit="1" customWidth="1"/>
    <col min="7" max="7" width="8.375" bestFit="1" customWidth="1"/>
    <col min="8" max="8" width="22.25" bestFit="1" customWidth="1"/>
    <col min="9" max="64" width="5.75" bestFit="1" customWidth="1"/>
    <col min="65" max="65" width="11.375" bestFit="1" customWidth="1"/>
  </cols>
  <sheetData>
    <row r="1" spans="1:8" ht="14.95" customHeight="1" x14ac:dyDescent="0.2">
      <c r="A1" s="89" t="s">
        <v>188</v>
      </c>
      <c r="B1" s="89"/>
      <c r="C1" s="89"/>
      <c r="D1" s="89"/>
      <c r="E1" s="89"/>
      <c r="F1" s="89"/>
      <c r="G1" s="89"/>
      <c r="H1" s="89"/>
    </row>
    <row r="2" spans="1:8" ht="14.95" customHeight="1" x14ac:dyDescent="0.2">
      <c r="A2" s="128" t="s">
        <v>106</v>
      </c>
      <c r="B2" s="128"/>
      <c r="C2" s="128"/>
      <c r="D2" s="128"/>
      <c r="E2" s="128"/>
      <c r="F2" s="128"/>
      <c r="G2" s="128"/>
      <c r="H2" s="128"/>
    </row>
    <row r="3" spans="1:8" ht="42.45" customHeight="1" x14ac:dyDescent="0.2">
      <c r="A3" s="94"/>
      <c r="B3" s="94"/>
      <c r="C3" s="100" t="s">
        <v>109</v>
      </c>
      <c r="D3" s="100"/>
      <c r="E3" s="14" t="s">
        <v>189</v>
      </c>
      <c r="F3" s="100" t="s">
        <v>190</v>
      </c>
      <c r="G3" s="100"/>
      <c r="H3" s="14" t="s">
        <v>191</v>
      </c>
    </row>
    <row r="4" spans="1:8" ht="14.45" customHeight="1" x14ac:dyDescent="0.2">
      <c r="A4" s="7" t="s">
        <v>25</v>
      </c>
      <c r="B4" s="14"/>
      <c r="C4" s="79">
        <f>Dział_4A!D7</f>
        <v>0</v>
      </c>
      <c r="D4" s="79" t="s">
        <v>111</v>
      </c>
      <c r="E4" s="30">
        <f t="shared" ref="E4:E12" si="0">C4</f>
        <v>0</v>
      </c>
      <c r="F4" s="30">
        <f>SUMIF(Dział_3A!$E$7:$E$13,$A4,Dział_3A!$F$7:$F$13)+SUMIF(Dział_3A!$E$15:$E$21,$A4,Dział_3A!$F$15:$F$21)+SUMIF(Dział_3B!$E$7:$E$13,$A4,Dział_3B!$F$7:$F$13)</f>
        <v>0</v>
      </c>
      <c r="G4" s="79" t="s">
        <v>111</v>
      </c>
      <c r="H4" s="30">
        <f t="shared" ref="H4:H12" si="1">F4</f>
        <v>0</v>
      </c>
    </row>
    <row r="5" spans="1:8" ht="14.45" customHeight="1" x14ac:dyDescent="0.2">
      <c r="A5" s="7" t="s">
        <v>26</v>
      </c>
      <c r="B5" s="14"/>
      <c r="C5" s="79">
        <f>Dział_4A!D8</f>
        <v>0</v>
      </c>
      <c r="D5" s="79" t="s">
        <v>111</v>
      </c>
      <c r="E5" s="30">
        <f t="shared" si="0"/>
        <v>0</v>
      </c>
      <c r="F5" s="30">
        <f>SUMIF(Dział_3A!$E$7:$E$13,$A5,Dział_3A!$F$7:$F$13)+SUMIF(Dział_3A!$E$15:$E$21,$A5,Dział_3A!$F$15:$F$21)+SUMIF(Dział_3B!$E$7:$E$13,$A5,Dział_3B!$F$7:$F$13)</f>
        <v>0</v>
      </c>
      <c r="G5" s="79" t="s">
        <v>111</v>
      </c>
      <c r="H5" s="30">
        <f t="shared" si="1"/>
        <v>0</v>
      </c>
    </row>
    <row r="6" spans="1:8" ht="14.45" customHeight="1" x14ac:dyDescent="0.2">
      <c r="A6" s="7" t="s">
        <v>113</v>
      </c>
      <c r="B6" s="14"/>
      <c r="C6" s="79">
        <f>Dział_4A!D9</f>
        <v>0</v>
      </c>
      <c r="D6" s="79" t="s">
        <v>111</v>
      </c>
      <c r="E6" s="30">
        <f t="shared" si="0"/>
        <v>0</v>
      </c>
      <c r="F6" s="30">
        <f>SUMIF(Dział_3A!$E$7:$E$13,$A6,Dział_3A!$F$7:$F$13)+SUMIF(Dział_3A!$E$15:$E$21,$A6,Dział_3A!$F$15:$F$21)+SUMIF(Dział_3B!$E$7:$E$13,$A6,Dział_3B!$F$7:$F$13)</f>
        <v>0</v>
      </c>
      <c r="G6" s="79" t="s">
        <v>111</v>
      </c>
      <c r="H6" s="30">
        <f t="shared" si="1"/>
        <v>0</v>
      </c>
    </row>
    <row r="7" spans="1:8" ht="14.45" customHeight="1" x14ac:dyDescent="0.2">
      <c r="A7" s="80" t="s">
        <v>114</v>
      </c>
      <c r="B7" s="14"/>
      <c r="C7" s="79">
        <f>Dział_4A!D10</f>
        <v>0</v>
      </c>
      <c r="D7" s="79" t="s">
        <v>111</v>
      </c>
      <c r="E7" s="30">
        <f t="shared" si="0"/>
        <v>0</v>
      </c>
      <c r="F7" s="30">
        <f>SUMIF(Dział_3A!$E$7:$E$13,$A7,Dział_3A!$F$7:$F$13)+SUMIF(Dział_3A!$E$15:$E$21,$A7,Dział_3A!$F$15:$F$21)+SUMIF(Dział_3B!$E$7:$E$13,$A7,Dział_3B!$F$7:$F$13)</f>
        <v>0</v>
      </c>
      <c r="G7" s="79" t="s">
        <v>111</v>
      </c>
      <c r="H7" s="30">
        <f t="shared" si="1"/>
        <v>0</v>
      </c>
    </row>
    <row r="8" spans="1:8" ht="14.45" customHeight="1" x14ac:dyDescent="0.2">
      <c r="A8" s="7" t="s">
        <v>29</v>
      </c>
      <c r="B8" s="14"/>
      <c r="C8" s="79">
        <f>Dział_4A!D11</f>
        <v>0</v>
      </c>
      <c r="D8" s="79" t="s">
        <v>111</v>
      </c>
      <c r="E8" s="30">
        <f t="shared" si="0"/>
        <v>0</v>
      </c>
      <c r="F8" s="30">
        <f>SUMIF(Dział_3A!$E$7:$E$13,$A8,Dział_3A!$F$7:$F$13)+SUMIF(Dział_3A!$E$15:$E$21,$A8,Dział_3A!$F$15:$F$21)+SUMIF(Dział_3B!$E$7:$E$13,$A8,Dział_3B!$F$7:$F$13)</f>
        <v>0</v>
      </c>
      <c r="G8" s="79" t="s">
        <v>111</v>
      </c>
      <c r="H8" s="30">
        <f t="shared" si="1"/>
        <v>0</v>
      </c>
    </row>
    <row r="9" spans="1:8" ht="14.45" customHeight="1" x14ac:dyDescent="0.2">
      <c r="A9" s="7" t="s">
        <v>30</v>
      </c>
      <c r="B9" s="14"/>
      <c r="C9" s="79">
        <f>Dział_4A!D12</f>
        <v>0</v>
      </c>
      <c r="D9" s="79" t="s">
        <v>111</v>
      </c>
      <c r="E9" s="30">
        <f t="shared" si="0"/>
        <v>0</v>
      </c>
      <c r="F9" s="30">
        <f>SUMIF(Dział_3A!$E$7:$E$13,$A9,Dział_3A!$F$7:$F$13)+SUMIF(Dział_3A!$E$15:$E$21,$A9,Dział_3A!$F$15:$F$21)+SUMIF(Dział_3B!$E$7:$E$13,$A9,Dział_3B!$F$7:$F$13)</f>
        <v>0</v>
      </c>
      <c r="G9" s="79" t="s">
        <v>111</v>
      </c>
      <c r="H9" s="30">
        <f t="shared" si="1"/>
        <v>0</v>
      </c>
    </row>
    <row r="10" spans="1:8" ht="14.45" customHeight="1" x14ac:dyDescent="0.2">
      <c r="A10" s="7" t="s">
        <v>31</v>
      </c>
      <c r="B10" s="14"/>
      <c r="C10" s="79">
        <f>Dział_4A!D13</f>
        <v>0</v>
      </c>
      <c r="D10" s="79" t="s">
        <v>111</v>
      </c>
      <c r="E10" s="30">
        <f t="shared" si="0"/>
        <v>0</v>
      </c>
      <c r="F10" s="30">
        <f>SUMIF(Dział_3A!$E$7:$E$13,$A10,Dział_3A!$F$7:$F$13)+SUMIF(Dział_3A!$E$15:$E$21,$A10,Dział_3A!$F$15:$F$21)+SUMIF(Dział_3B!$E$7:$E$13,$A10,Dział_3B!$F$7:$F$13)</f>
        <v>0</v>
      </c>
      <c r="G10" s="79" t="s">
        <v>111</v>
      </c>
      <c r="H10" s="30">
        <f t="shared" si="1"/>
        <v>0</v>
      </c>
    </row>
    <row r="11" spans="1:8" ht="14.45" customHeight="1" x14ac:dyDescent="0.2">
      <c r="A11" s="7" t="s">
        <v>32</v>
      </c>
      <c r="B11" s="14"/>
      <c r="C11" s="79">
        <f>Dział_4A!D14</f>
        <v>0</v>
      </c>
      <c r="D11" s="79" t="s">
        <v>111</v>
      </c>
      <c r="E11" s="30">
        <f t="shared" si="0"/>
        <v>0</v>
      </c>
      <c r="F11" s="30">
        <f>SUMIF(Dział_3A!$E$7:$E$13,$A11,Dział_3A!$F$7:$F$13)+SUMIF(Dział_3A!$E$15:$E$21,$A11,Dział_3A!$F$15:$F$21)+SUMIF(Dział_3B!$E$7:$E$13,$A11,Dział_3B!$F$7:$F$13)</f>
        <v>0</v>
      </c>
      <c r="G11" s="79" t="s">
        <v>111</v>
      </c>
      <c r="H11" s="30">
        <f t="shared" si="1"/>
        <v>0</v>
      </c>
    </row>
    <row r="12" spans="1:8" ht="14.45" customHeight="1" x14ac:dyDescent="0.2">
      <c r="A12" s="7" t="s">
        <v>33</v>
      </c>
      <c r="B12" s="14"/>
      <c r="C12" s="79">
        <f>Dział_4A!D15</f>
        <v>0</v>
      </c>
      <c r="D12" s="79" t="s">
        <v>111</v>
      </c>
      <c r="E12" s="30">
        <f t="shared" si="0"/>
        <v>0</v>
      </c>
      <c r="F12" s="30">
        <f>SUMIF(Dział_3A!$E$7:$E$13,$A12,Dział_3A!$F$7:$F$13)+SUMIF(Dział_3A!$E$15:$E$21,$A12,Dział_3A!$F$15:$F$21)+SUMIF(Dział_3B!$E$7:$E$13,$A12,Dział_3B!$F$7:$F$13)</f>
        <v>0</v>
      </c>
      <c r="G12" s="79" t="s">
        <v>111</v>
      </c>
      <c r="H12" s="30">
        <f t="shared" si="1"/>
        <v>0</v>
      </c>
    </row>
    <row r="13" spans="1:8" ht="14.45" customHeight="1" x14ac:dyDescent="0.2">
      <c r="A13" s="15" t="s">
        <v>34</v>
      </c>
      <c r="B13" s="14"/>
      <c r="C13" s="79">
        <f>Dział_4A!D16</f>
        <v>0</v>
      </c>
      <c r="D13" s="79" t="s">
        <v>111</v>
      </c>
      <c r="E13" s="30">
        <f>C13</f>
        <v>0</v>
      </c>
      <c r="F13" s="30">
        <f>SUMIF(Dział_3A!$E$7:$E$13,$A13,Dział_3A!$F$7:$F$13)+SUMIF(Dział_3A!$E$15:$E$21,$A13,Dział_3A!$F$15:$F$21)+SUMIF(Dział_3B!$E$7:$E$13,$A13,Dział_3B!$F$7:$F$13)</f>
        <v>0</v>
      </c>
      <c r="G13" s="79" t="s">
        <v>111</v>
      </c>
      <c r="H13" s="30">
        <f>F13</f>
        <v>0</v>
      </c>
    </row>
    <row r="14" spans="1:8" ht="14.45" customHeight="1" x14ac:dyDescent="0.2">
      <c r="A14" s="15" t="s">
        <v>35</v>
      </c>
      <c r="B14" s="14"/>
      <c r="C14" s="79">
        <f>Dział_4A!D17</f>
        <v>0</v>
      </c>
      <c r="D14" s="79" t="s">
        <v>111</v>
      </c>
      <c r="E14" s="30">
        <f>C14</f>
        <v>0</v>
      </c>
      <c r="F14" s="30">
        <f>SUMIF(Dział_3A!$E$7:$E$13,$A14,Dział_3A!$F$7:$F$13)+SUMIF(Dział_3A!$E$15:$E$21,$A14,Dział_3A!$F$15:$F$21)+SUMIF(Dział_3B!$E$7:$E$13,$A14,Dział_3B!$F$7:$F$13)</f>
        <v>0</v>
      </c>
      <c r="G14" s="79" t="s">
        <v>111</v>
      </c>
      <c r="H14" s="30">
        <f>F14</f>
        <v>0</v>
      </c>
    </row>
    <row r="15" spans="1:8" ht="14.45" customHeight="1" x14ac:dyDescent="0.2">
      <c r="A15" s="15" t="s">
        <v>36</v>
      </c>
      <c r="B15" s="14"/>
      <c r="C15" s="79">
        <f>Dział_4A!D18</f>
        <v>0</v>
      </c>
      <c r="D15" s="79" t="s">
        <v>111</v>
      </c>
      <c r="E15" s="30">
        <f>C15</f>
        <v>0</v>
      </c>
      <c r="F15" s="30">
        <f>SUMIF(Dział_3A!$E$7:$E$13,$A15,Dział_3A!$F$7:$F$13)+SUMIF(Dział_3A!$E$15:$E$21,$A15,Dział_3A!$F$15:$F$21)+SUMIF(Dział_3B!$E$7:$E$13,$A15,Dział_3B!$F$7:$F$13)</f>
        <v>0</v>
      </c>
      <c r="G15" s="79" t="s">
        <v>111</v>
      </c>
      <c r="H15" s="30">
        <f>F15</f>
        <v>0</v>
      </c>
    </row>
    <row r="16" spans="1:8" ht="14.45" customHeight="1" x14ac:dyDescent="0.2">
      <c r="A16" s="15" t="s">
        <v>37</v>
      </c>
      <c r="B16" s="14"/>
      <c r="C16" s="79">
        <f>Dział_4A!D19</f>
        <v>0</v>
      </c>
      <c r="D16" s="79" t="s">
        <v>111</v>
      </c>
      <c r="E16" s="30">
        <f>C16</f>
        <v>0</v>
      </c>
      <c r="F16" s="30">
        <f>SUMIF(Dział_3A!$E$7:$E$13,$A16,Dział_3A!$F$7:$F$13)+SUMIF(Dział_3A!$E$15:$E$21,$A16,Dział_3A!$F$15:$F$21)+SUMIF(Dział_3B!$E$7:$E$13,$A16,Dział_3B!$F$7:$F$13)</f>
        <v>0</v>
      </c>
      <c r="G16" s="79" t="s">
        <v>111</v>
      </c>
      <c r="H16" s="30">
        <f>F16</f>
        <v>0</v>
      </c>
    </row>
    <row r="17" spans="1:8" ht="14.45" customHeight="1" x14ac:dyDescent="0.2">
      <c r="A17" s="15" t="s">
        <v>38</v>
      </c>
      <c r="B17" s="14"/>
      <c r="C17" s="79">
        <f>Dział_4A!D20</f>
        <v>0</v>
      </c>
      <c r="D17" s="79" t="s">
        <v>111</v>
      </c>
      <c r="E17" s="30">
        <f>C17</f>
        <v>0</v>
      </c>
      <c r="F17" s="30">
        <f>SUMIF(Dział_3A!$E$7:$E$13,$A17,Dział_3A!$F$7:$F$13)+SUMIF(Dział_3A!$E$15:$E$21,$A17,Dział_3A!$F$15:$F$21)+SUMIF(Dział_3B!$E$7:$E$13,$A17,Dział_3B!$F$7:$F$13)</f>
        <v>0</v>
      </c>
      <c r="G17" s="79" t="s">
        <v>111</v>
      </c>
      <c r="H17" s="30">
        <f>F17</f>
        <v>0</v>
      </c>
    </row>
    <row r="18" spans="1:8" ht="14.45" customHeight="1" x14ac:dyDescent="0.2">
      <c r="A18" s="126" t="s">
        <v>115</v>
      </c>
      <c r="B18" s="126"/>
      <c r="C18" s="126"/>
      <c r="D18" s="126"/>
      <c r="E18" s="81">
        <f>SUM(E4:E17)</f>
        <v>0</v>
      </c>
      <c r="F18" s="94"/>
      <c r="G18" s="94"/>
      <c r="H18" s="81">
        <f>SUM(H4:H17)</f>
        <v>0</v>
      </c>
    </row>
    <row r="19" spans="1:8" ht="14.95" customHeight="1" x14ac:dyDescent="0.25">
      <c r="A19" s="127" t="s">
        <v>192</v>
      </c>
      <c r="B19" s="127"/>
      <c r="C19" s="127"/>
      <c r="D19" s="127"/>
      <c r="E19" s="127"/>
      <c r="F19" s="127"/>
      <c r="G19" s="127"/>
      <c r="H19" s="82" t="e">
        <f>H18/E18</f>
        <v>#DIV/0!</v>
      </c>
    </row>
    <row r="20" spans="1:8" ht="14.95" customHeight="1" x14ac:dyDescent="0.2"/>
    <row r="21" spans="1:8" ht="14.95" customHeight="1" x14ac:dyDescent="0.2"/>
    <row r="22" spans="1:8" ht="14.95" customHeight="1" x14ac:dyDescent="0.2"/>
    <row r="23" spans="1:8" ht="14.95" customHeight="1" x14ac:dyDescent="0.2"/>
    <row r="24" spans="1:8" ht="14.95" customHeight="1" x14ac:dyDescent="0.2"/>
    <row r="25" spans="1:8" ht="14.95" customHeight="1" x14ac:dyDescent="0.2"/>
    <row r="26" spans="1:8" ht="14.95" customHeight="1" x14ac:dyDescent="0.2"/>
    <row r="27" spans="1:8" ht="14.95" customHeight="1" x14ac:dyDescent="0.2"/>
    <row r="28" spans="1:8" ht="14.95" customHeight="1" x14ac:dyDescent="0.2"/>
    <row r="29" spans="1:8" ht="14.95" customHeight="1" x14ac:dyDescent="0.2"/>
    <row r="30" spans="1:8" ht="14.95" customHeight="1" x14ac:dyDescent="0.2"/>
    <row r="31" spans="1:8" ht="14.95" customHeight="1" x14ac:dyDescent="0.2"/>
    <row r="32" spans="1:8" ht="14.9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sheetData>
  <mergeCells count="8">
    <mergeCell ref="A18:D18"/>
    <mergeCell ref="F18:G18"/>
    <mergeCell ref="A19:G19"/>
    <mergeCell ref="A1:H1"/>
    <mergeCell ref="A2:H2"/>
    <mergeCell ref="A3:B3"/>
    <mergeCell ref="C3:D3"/>
    <mergeCell ref="F3:G3"/>
  </mergeCells>
  <pageMargins left="0.59027800000000008" right="0.59027800000000008" top="0.59027799999999997" bottom="0.59027799999999997" header="0.51180599999999998" footer="0.51180599999999998"/>
  <pageSetup paperSize="9" fitToWidth="0" fitToHeight="0" orientation="landscape" cellComments="asDisplayed"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workbookViewId="0">
      <selection activeCell="D8" sqref="D8"/>
    </sheetView>
  </sheetViews>
  <sheetFormatPr defaultColWidth="0" defaultRowHeight="15.3" customHeight="1" zeroHeight="1" x14ac:dyDescent="0.2"/>
  <cols>
    <col min="1" max="1" width="3.625" bestFit="1" customWidth="1"/>
    <col min="2" max="2" width="31.375" style="8" bestFit="1" customWidth="1"/>
    <col min="3" max="3" width="4.75" style="9" bestFit="1" customWidth="1"/>
    <col min="4" max="8" width="19.375" style="1" bestFit="1" customWidth="1"/>
    <col min="9" max="9" width="3.625" style="1" bestFit="1" customWidth="1"/>
    <col min="10" max="64" width="5.75" style="1" hidden="1" bestFit="1" customWidth="1"/>
    <col min="65" max="1024" width="5.75" style="10" hidden="1" bestFit="1" customWidth="1"/>
    <col min="1025" max="1025" width="11.375" hidden="1" bestFit="1" customWidth="1"/>
    <col min="1026" max="1026" width="5.75" hidden="1" bestFit="1"/>
    <col min="1027" max="16384" width="5.75" hidden="1"/>
  </cols>
  <sheetData>
    <row r="1" spans="2:8" ht="12.9" x14ac:dyDescent="0.2"/>
    <row r="2" spans="2:8" s="11" customFormat="1" ht="14.95" customHeight="1" x14ac:dyDescent="0.2">
      <c r="B2" s="93" t="s">
        <v>11</v>
      </c>
      <c r="C2" s="93"/>
      <c r="D2" s="93"/>
      <c r="E2" s="93"/>
      <c r="F2" s="93"/>
      <c r="G2" s="93"/>
      <c r="H2" s="93"/>
    </row>
    <row r="3" spans="2:8" s="11" customFormat="1" ht="42.45" customHeight="1" x14ac:dyDescent="0.2">
      <c r="B3" s="93" t="s">
        <v>12</v>
      </c>
      <c r="C3" s="93"/>
      <c r="D3" s="93"/>
      <c r="E3" s="93"/>
      <c r="F3" s="93"/>
      <c r="G3" s="93"/>
      <c r="H3" s="93"/>
    </row>
    <row r="4" spans="2:8" ht="14.45" customHeight="1" x14ac:dyDescent="0.2">
      <c r="B4" s="94"/>
      <c r="C4" s="94"/>
      <c r="D4" s="95" t="s">
        <v>13</v>
      </c>
      <c r="E4" s="95"/>
      <c r="F4" s="95" t="s">
        <v>14</v>
      </c>
      <c r="G4" s="95"/>
      <c r="H4" s="95"/>
    </row>
    <row r="5" spans="2:8" ht="14.45" customHeight="1" x14ac:dyDescent="0.2">
      <c r="B5" s="94"/>
      <c r="C5" s="94"/>
      <c r="D5" s="12" t="s">
        <v>15</v>
      </c>
      <c r="E5" s="12" t="s">
        <v>16</v>
      </c>
      <c r="F5" s="12" t="s">
        <v>17</v>
      </c>
      <c r="G5" s="12" t="s">
        <v>18</v>
      </c>
      <c r="H5" s="12" t="s">
        <v>19</v>
      </c>
    </row>
    <row r="6" spans="2:8" s="1" customFormat="1" ht="11.4" customHeight="1" x14ac:dyDescent="0.2">
      <c r="B6" s="97">
        <v>0</v>
      </c>
      <c r="C6" s="97"/>
      <c r="D6" s="13">
        <v>1</v>
      </c>
      <c r="E6" s="13">
        <v>2</v>
      </c>
      <c r="F6" s="13">
        <v>3</v>
      </c>
      <c r="G6" s="13">
        <v>4</v>
      </c>
      <c r="H6" s="13">
        <v>5</v>
      </c>
    </row>
    <row r="7" spans="2:8" ht="14.45" customHeight="1" x14ac:dyDescent="0.2">
      <c r="B7" s="90" t="s">
        <v>20</v>
      </c>
      <c r="C7" s="90"/>
      <c r="D7" s="14" t="s">
        <v>21</v>
      </c>
      <c r="E7" s="14" t="s">
        <v>21</v>
      </c>
      <c r="F7" s="14" t="s">
        <v>21</v>
      </c>
      <c r="G7" s="14" t="s">
        <v>21</v>
      </c>
      <c r="H7" s="14" t="s">
        <v>21</v>
      </c>
    </row>
    <row r="8" spans="2:8" ht="14.45" customHeight="1" x14ac:dyDescent="0.2">
      <c r="B8" s="15" t="s">
        <v>22</v>
      </c>
      <c r="C8" s="14">
        <v>101</v>
      </c>
      <c r="D8" s="16">
        <v>0</v>
      </c>
      <c r="E8" s="16">
        <v>0</v>
      </c>
      <c r="F8" s="16">
        <v>0</v>
      </c>
      <c r="G8" s="16">
        <v>0</v>
      </c>
      <c r="H8" s="17" t="s">
        <v>23</v>
      </c>
    </row>
    <row r="9" spans="2:8" ht="14.45" customHeight="1" x14ac:dyDescent="0.2">
      <c r="B9" s="98" t="s">
        <v>24</v>
      </c>
      <c r="C9" s="98"/>
      <c r="D9" s="98"/>
      <c r="E9" s="98"/>
      <c r="F9" s="98"/>
      <c r="G9" s="98"/>
      <c r="H9" s="98"/>
    </row>
    <row r="10" spans="2:8" ht="14.45" customHeight="1" x14ac:dyDescent="0.2">
      <c r="B10" s="15" t="s">
        <v>25</v>
      </c>
      <c r="C10" s="14">
        <v>102</v>
      </c>
      <c r="D10" s="19">
        <v>0</v>
      </c>
      <c r="E10" s="19">
        <v>0</v>
      </c>
      <c r="F10" s="19">
        <v>0</v>
      </c>
      <c r="G10" s="19">
        <v>0</v>
      </c>
      <c r="H10" s="19">
        <v>0</v>
      </c>
    </row>
    <row r="11" spans="2:8" ht="14.45" customHeight="1" x14ac:dyDescent="0.2">
      <c r="B11" s="15" t="s">
        <v>26</v>
      </c>
      <c r="C11" s="14">
        <v>103</v>
      </c>
      <c r="D11" s="16">
        <v>0</v>
      </c>
      <c r="E11" s="16">
        <v>0</v>
      </c>
      <c r="F11" s="19">
        <v>0</v>
      </c>
      <c r="G11" s="19">
        <v>0</v>
      </c>
      <c r="H11" s="19">
        <v>0</v>
      </c>
    </row>
    <row r="12" spans="2:8" ht="28.4" customHeight="1" x14ac:dyDescent="0.2">
      <c r="B12" s="15" t="s">
        <v>27</v>
      </c>
      <c r="C12" s="14">
        <v>104</v>
      </c>
      <c r="D12" s="19">
        <v>0</v>
      </c>
      <c r="E12" s="20" t="s">
        <v>23</v>
      </c>
      <c r="F12" s="20" t="s">
        <v>23</v>
      </c>
      <c r="G12" s="20" t="s">
        <v>23</v>
      </c>
      <c r="H12" s="19">
        <v>0</v>
      </c>
    </row>
    <row r="13" spans="2:8" ht="28.4" customHeight="1" x14ac:dyDescent="0.2">
      <c r="B13" s="15" t="s">
        <v>28</v>
      </c>
      <c r="C13" s="14">
        <v>105</v>
      </c>
      <c r="D13" s="20" t="s">
        <v>23</v>
      </c>
      <c r="E13" s="19">
        <v>0</v>
      </c>
      <c r="F13" s="20" t="s">
        <v>23</v>
      </c>
      <c r="G13" s="20" t="s">
        <v>23</v>
      </c>
      <c r="H13" s="19">
        <v>0</v>
      </c>
    </row>
    <row r="14" spans="2:8" ht="14.45" customHeight="1" x14ac:dyDescent="0.2">
      <c r="B14" s="15" t="s">
        <v>29</v>
      </c>
      <c r="C14" s="14">
        <v>106</v>
      </c>
      <c r="D14" s="19">
        <v>0</v>
      </c>
      <c r="E14" s="19">
        <v>0</v>
      </c>
      <c r="F14" s="19">
        <v>0</v>
      </c>
      <c r="G14" s="19">
        <v>0</v>
      </c>
      <c r="H14" s="19">
        <v>0</v>
      </c>
    </row>
    <row r="15" spans="2:8" ht="14.45" customHeight="1" x14ac:dyDescent="0.2">
      <c r="B15" s="15" t="s">
        <v>30</v>
      </c>
      <c r="C15" s="14">
        <f t="shared" ref="C15:C23" si="0">C14+1</f>
        <v>107</v>
      </c>
      <c r="D15" s="19">
        <v>0</v>
      </c>
      <c r="E15" s="19">
        <v>0</v>
      </c>
      <c r="F15" s="19">
        <v>0</v>
      </c>
      <c r="G15" s="19">
        <v>0</v>
      </c>
      <c r="H15" s="19">
        <v>0</v>
      </c>
    </row>
    <row r="16" spans="2:8" ht="14.45" customHeight="1" x14ac:dyDescent="0.2">
      <c r="B16" s="15" t="s">
        <v>31</v>
      </c>
      <c r="C16" s="14">
        <f t="shared" si="0"/>
        <v>108</v>
      </c>
      <c r="D16" s="19">
        <v>0</v>
      </c>
      <c r="E16" s="19">
        <v>0</v>
      </c>
      <c r="F16" s="19">
        <v>0</v>
      </c>
      <c r="G16" s="19">
        <v>0</v>
      </c>
      <c r="H16" s="19">
        <v>0</v>
      </c>
    </row>
    <row r="17" spans="2:64" ht="14.45" customHeight="1" x14ac:dyDescent="0.2">
      <c r="B17" s="15" t="s">
        <v>32</v>
      </c>
      <c r="C17" s="14">
        <f t="shared" si="0"/>
        <v>109</v>
      </c>
      <c r="D17" s="19">
        <v>0</v>
      </c>
      <c r="E17" s="19">
        <v>0</v>
      </c>
      <c r="F17" s="19">
        <v>0</v>
      </c>
      <c r="G17" s="19">
        <v>0</v>
      </c>
      <c r="H17" s="19">
        <v>0</v>
      </c>
    </row>
    <row r="18" spans="2:64" ht="14.45" customHeight="1" x14ac:dyDescent="0.2">
      <c r="B18" s="15" t="s">
        <v>33</v>
      </c>
      <c r="C18" s="14">
        <f t="shared" si="0"/>
        <v>110</v>
      </c>
      <c r="D18" s="19">
        <v>0</v>
      </c>
      <c r="E18" s="19">
        <v>0</v>
      </c>
      <c r="F18" s="19">
        <v>0</v>
      </c>
      <c r="G18" s="19">
        <v>0</v>
      </c>
      <c r="H18" s="19">
        <v>0</v>
      </c>
    </row>
    <row r="19" spans="2:64" ht="14.45" customHeight="1" x14ac:dyDescent="0.2">
      <c r="B19" s="15" t="s">
        <v>34</v>
      </c>
      <c r="C19" s="14">
        <f t="shared" si="0"/>
        <v>111</v>
      </c>
      <c r="D19" s="20" t="s">
        <v>23</v>
      </c>
      <c r="E19" s="20" t="s">
        <v>23</v>
      </c>
      <c r="F19" s="20" t="s">
        <v>23</v>
      </c>
      <c r="G19" s="20" t="s">
        <v>23</v>
      </c>
      <c r="H19" s="19">
        <v>0</v>
      </c>
    </row>
    <row r="20" spans="2:64" ht="14.45" customHeight="1" x14ac:dyDescent="0.2">
      <c r="B20" s="15" t="s">
        <v>35</v>
      </c>
      <c r="C20" s="14">
        <f t="shared" si="0"/>
        <v>112</v>
      </c>
      <c r="D20" s="20" t="s">
        <v>23</v>
      </c>
      <c r="E20" s="20" t="s">
        <v>23</v>
      </c>
      <c r="F20" s="20" t="s">
        <v>23</v>
      </c>
      <c r="G20" s="20" t="s">
        <v>23</v>
      </c>
      <c r="H20" s="20" t="s">
        <v>23</v>
      </c>
    </row>
    <row r="21" spans="2:64" ht="14.45" customHeight="1" x14ac:dyDescent="0.2">
      <c r="B21" s="15" t="s">
        <v>36</v>
      </c>
      <c r="C21" s="14">
        <f t="shared" si="0"/>
        <v>113</v>
      </c>
      <c r="D21" s="20" t="s">
        <v>23</v>
      </c>
      <c r="E21" s="20" t="s">
        <v>23</v>
      </c>
      <c r="F21" s="20" t="s">
        <v>23</v>
      </c>
      <c r="G21" s="20" t="s">
        <v>23</v>
      </c>
      <c r="H21" s="19">
        <v>0</v>
      </c>
    </row>
    <row r="22" spans="2:64" ht="14.45" customHeight="1" x14ac:dyDescent="0.2">
      <c r="B22" s="15" t="s">
        <v>37</v>
      </c>
      <c r="C22" s="14">
        <f t="shared" si="0"/>
        <v>114</v>
      </c>
      <c r="D22" s="20" t="s">
        <v>23</v>
      </c>
      <c r="E22" s="20" t="s">
        <v>23</v>
      </c>
      <c r="F22" s="20" t="s">
        <v>23</v>
      </c>
      <c r="G22" s="20" t="s">
        <v>23</v>
      </c>
      <c r="H22" s="19">
        <v>0</v>
      </c>
    </row>
    <row r="23" spans="2:64" ht="14.45" customHeight="1" x14ac:dyDescent="0.2">
      <c r="B23" s="15" t="s">
        <v>38</v>
      </c>
      <c r="C23" s="14">
        <f t="shared" si="0"/>
        <v>115</v>
      </c>
      <c r="D23" s="20" t="s">
        <v>23</v>
      </c>
      <c r="E23" s="20" t="s">
        <v>23</v>
      </c>
      <c r="F23" s="20" t="s">
        <v>23</v>
      </c>
      <c r="G23" s="20" t="s">
        <v>23</v>
      </c>
      <c r="H23" s="19">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2:64" ht="22.75" customHeight="1" x14ac:dyDescent="0.2">
      <c r="B24" s="99" t="s">
        <v>39</v>
      </c>
      <c r="C24" s="99"/>
      <c r="D24" s="99"/>
      <c r="E24" s="99"/>
      <c r="F24" s="99"/>
      <c r="G24" s="99"/>
      <c r="H24" s="99"/>
    </row>
    <row r="25" spans="2:64" ht="22.75" customHeight="1" x14ac:dyDescent="0.2">
      <c r="B25" s="99" t="s">
        <v>40</v>
      </c>
      <c r="C25" s="99"/>
      <c r="D25" s="99"/>
      <c r="E25" s="99"/>
      <c r="F25" s="99"/>
      <c r="G25" s="99"/>
      <c r="H25" s="99"/>
    </row>
    <row r="26" spans="2:64" ht="11.4" customHeight="1" x14ac:dyDescent="0.2">
      <c r="B26" s="96" t="s">
        <v>41</v>
      </c>
      <c r="C26" s="96"/>
      <c r="D26" s="96"/>
      <c r="E26" s="96"/>
      <c r="F26" s="96"/>
      <c r="G26" s="96"/>
      <c r="H26" s="96"/>
    </row>
    <row r="27" spans="2:64" ht="11.4" customHeight="1" x14ac:dyDescent="0.2">
      <c r="B27" s="96" t="s">
        <v>42</v>
      </c>
      <c r="C27" s="96"/>
      <c r="D27" s="96"/>
      <c r="E27" s="96"/>
      <c r="F27" s="96"/>
      <c r="G27" s="96"/>
      <c r="H27" s="96"/>
    </row>
    <row r="28" spans="2:64" ht="11.4" customHeight="1" x14ac:dyDescent="0.2">
      <c r="B28" s="96" t="s">
        <v>43</v>
      </c>
      <c r="C28" s="96"/>
      <c r="D28" s="96"/>
      <c r="E28" s="96"/>
      <c r="F28" s="96"/>
      <c r="G28" s="96"/>
      <c r="H28" s="96"/>
    </row>
  </sheetData>
  <mergeCells count="13">
    <mergeCell ref="B26:H26"/>
    <mergeCell ref="B27:H27"/>
    <mergeCell ref="B28:H28"/>
    <mergeCell ref="B6:C6"/>
    <mergeCell ref="B7:C7"/>
    <mergeCell ref="B9:H9"/>
    <mergeCell ref="B24:H24"/>
    <mergeCell ref="B25:H25"/>
    <mergeCell ref="B2:H2"/>
    <mergeCell ref="B3:H3"/>
    <mergeCell ref="B4:C5"/>
    <mergeCell ref="D4:E4"/>
    <mergeCell ref="F4:H4"/>
  </mergeCells>
  <conditionalFormatting sqref="D8:G8 D10:H11 D12 E13 H12:H13 D14:H18 H19 H21:H23">
    <cfRule type="cellIs" dxfId="12" priority="1" stopIfTrue="1" operator="greaterThan">
      <formula>0</formula>
    </cfRule>
  </conditionalFormatting>
  <dataValidations count="12">
    <dataValidation allowBlank="1" showInputMessage="1" showErrorMessage="1" promptTitle="Benzyny silnikowe stanowiące paliwo ciekłe" sqref="D5:D6"/>
    <dataValidation allowBlank="1" showInputMessage="1" showErrorMessage="1" promptTitle="Benzyny silnikowe stanowiące biopaliwo ciekłe" prompt="zawierają powyżej 10,0% objętościowo biokomponentów_x000a_lub powyżej 22,0% objętościowo eterów, _x000a_z wyłączeniem benzyn silnikowych zawierających _x000a_biowęglowodory ciekłe" sqref="F5:F6"/>
    <dataValidation allowBlank="1" showInputMessage="1" showErrorMessage="1" promptTitle="Olej napędowy stanowiący biopaliwo ciekłe" prompt="zawiera powyżej 7% objętościowo biokomponentów, _x000a_z wyłączeniem oleju napędowego zawierającego _x000a_biowęglowodory ciekłe" sqref="G5:G6"/>
    <dataValidation allowBlank="1" showInputMessage="1" showErrorMessage="1" promptTitle="Samoistne" prompt="Biokomponenty stanowiące samoistne paliwa" sqref="H5:H6"/>
    <dataValidation allowBlank="1" showInputMessage="1" showErrorMessage="1" promptTitle="Bioetanol" prompt="alkohol etylowy wytwarzany z biomasy, _x000a_w tym bioetanol zawarty w eterze etylo-tert-butylowym _x000a_lub eterze etylo-tert-amylowym"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2:B13"/>
    <dataValidation allowBlank="1" showInputMessage="1" showErrorMessage="1" promptTitle="Biometanol" prompt="alkohol metylowy wytwarzany z biomasy, _x000a_w tym biometanol zawarty w eterze metylo-tert-butylowym_x000a_lub eterze metylo-tert-amylowym" sqref="B15"/>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18"/>
    <dataValidation allowBlank="1" showInputMessage="1" showErrorMessage="1" promptTitle="Bio propan-butan" prompt="mieszanina skroplonych gazów węglowodorowych, _x000a_głównie propanu C3 i butanu C4, wytworzonych z biomasy" sqref="B19"/>
    <dataValidation allowBlank="1" showInputMessage="1" showErrorMessage="1" promptTitle="Bio propan" prompt="skroplony propan C3 wytworzony z biomasy _x000a_w procesie współuwodornienia" sqref="B20"/>
    <dataValidation allowBlank="1" showInputMessage="1" showErrorMessage="1" promptTitle="Olej napędowy stanowiący paliwo ciekłe" sqref="E5:E6"/>
    <dataValidation showErrorMessage="1" sqref="D7:H7"/>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showGridLines="0" showRowColHeaders="0" zoomScale="110" workbookViewId="0">
      <selection activeCell="D7" sqref="D7"/>
    </sheetView>
  </sheetViews>
  <sheetFormatPr defaultColWidth="0" defaultRowHeight="15.3" customHeight="1" zeroHeight="1" x14ac:dyDescent="0.2"/>
  <cols>
    <col min="1" max="1" width="3.625" bestFit="1" customWidth="1"/>
    <col min="2" max="2" width="31.625" style="8" bestFit="1" customWidth="1"/>
    <col min="3" max="3" width="4.75" style="9" bestFit="1" customWidth="1"/>
    <col min="4" max="7" width="23" style="1" bestFit="1" customWidth="1"/>
    <col min="8" max="8" width="3.625" style="1" bestFit="1" customWidth="1"/>
    <col min="9" max="63" width="5.75" style="1" hidden="1" bestFit="1" customWidth="1"/>
    <col min="64" max="1023" width="5.75" style="10" hidden="1" bestFit="1" customWidth="1"/>
    <col min="1024" max="1025" width="11.375" hidden="1" bestFit="1" customWidth="1"/>
    <col min="1026" max="1026" width="5.75" hidden="1" bestFit="1"/>
    <col min="1027" max="16384" width="5.75" hidden="1"/>
  </cols>
  <sheetData>
    <row r="1" spans="2:7" ht="12.25" customHeight="1" x14ac:dyDescent="0.2"/>
    <row r="2" spans="2:7" s="11" customFormat="1" ht="14.95" customHeight="1" x14ac:dyDescent="0.2">
      <c r="B2" s="93" t="s">
        <v>44</v>
      </c>
      <c r="C2" s="93"/>
      <c r="D2" s="93"/>
      <c r="E2" s="93"/>
      <c r="F2" s="93"/>
      <c r="G2" s="93"/>
    </row>
    <row r="3" spans="2:7" s="11" customFormat="1" ht="42.45" customHeight="1" x14ac:dyDescent="0.2">
      <c r="B3" s="93" t="s">
        <v>45</v>
      </c>
      <c r="C3" s="93"/>
      <c r="D3" s="93"/>
      <c r="E3" s="93"/>
      <c r="F3" s="93"/>
      <c r="G3" s="93"/>
    </row>
    <row r="4" spans="2:7" ht="28.4" customHeight="1" x14ac:dyDescent="0.2">
      <c r="B4" s="94"/>
      <c r="C4" s="94"/>
      <c r="D4" s="21" t="s">
        <v>46</v>
      </c>
      <c r="E4" s="21" t="s">
        <v>47</v>
      </c>
      <c r="F4" s="21" t="s">
        <v>48</v>
      </c>
      <c r="G4" s="21" t="s">
        <v>49</v>
      </c>
    </row>
    <row r="5" spans="2:7" ht="11.4" customHeight="1" x14ac:dyDescent="0.2">
      <c r="B5" s="97">
        <v>0</v>
      </c>
      <c r="C5" s="97"/>
      <c r="D5" s="22">
        <v>1</v>
      </c>
      <c r="E5" s="22">
        <v>2</v>
      </c>
      <c r="F5" s="22">
        <v>3</v>
      </c>
      <c r="G5" s="22">
        <v>4</v>
      </c>
    </row>
    <row r="6" spans="2:7" ht="14.45" customHeight="1" x14ac:dyDescent="0.2">
      <c r="B6" s="90" t="s">
        <v>20</v>
      </c>
      <c r="C6" s="90"/>
      <c r="D6" s="14" t="s">
        <v>21</v>
      </c>
      <c r="E6" s="14" t="s">
        <v>21</v>
      </c>
      <c r="F6" s="14" t="s">
        <v>21</v>
      </c>
      <c r="G6" s="14" t="s">
        <v>21</v>
      </c>
    </row>
    <row r="7" spans="2:7" ht="14.45" customHeight="1" x14ac:dyDescent="0.2">
      <c r="B7" s="15" t="s">
        <v>22</v>
      </c>
      <c r="C7" s="14">
        <v>201</v>
      </c>
      <c r="D7" s="16">
        <v>0</v>
      </c>
      <c r="E7" s="16">
        <v>0</v>
      </c>
      <c r="F7" s="16">
        <v>0</v>
      </c>
      <c r="G7" s="16">
        <v>0</v>
      </c>
    </row>
    <row r="8" spans="2:7" ht="14.45" customHeight="1" x14ac:dyDescent="0.2">
      <c r="B8" s="98" t="s">
        <v>24</v>
      </c>
      <c r="C8" s="98"/>
      <c r="D8" s="98"/>
      <c r="E8" s="98"/>
      <c r="F8" s="98"/>
      <c r="G8" s="98"/>
    </row>
    <row r="9" spans="2:7" ht="14.45" customHeight="1" x14ac:dyDescent="0.2">
      <c r="B9" s="15" t="s">
        <v>34</v>
      </c>
      <c r="C9" s="14">
        <v>202</v>
      </c>
      <c r="D9" s="19">
        <v>0</v>
      </c>
      <c r="E9" s="20" t="s">
        <v>23</v>
      </c>
      <c r="F9" s="20" t="s">
        <v>23</v>
      </c>
      <c r="G9" s="20" t="s">
        <v>23</v>
      </c>
    </row>
    <row r="10" spans="2:7" ht="14.45" customHeight="1" x14ac:dyDescent="0.2">
      <c r="B10" s="15" t="s">
        <v>35</v>
      </c>
      <c r="C10" s="14">
        <f t="shared" ref="C10:C22" si="0">C9+1</f>
        <v>203</v>
      </c>
      <c r="D10" s="19">
        <v>0</v>
      </c>
      <c r="E10" s="20" t="s">
        <v>23</v>
      </c>
      <c r="F10" s="20" t="s">
        <v>23</v>
      </c>
      <c r="G10" s="20" t="s">
        <v>23</v>
      </c>
    </row>
    <row r="11" spans="2:7" ht="14.45" customHeight="1" x14ac:dyDescent="0.2">
      <c r="B11" s="15" t="s">
        <v>37</v>
      </c>
      <c r="C11" s="14">
        <f t="shared" si="0"/>
        <v>204</v>
      </c>
      <c r="D11" s="20" t="s">
        <v>23</v>
      </c>
      <c r="E11" s="19">
        <v>0</v>
      </c>
      <c r="F11" s="20" t="s">
        <v>23</v>
      </c>
      <c r="G11" s="20" t="s">
        <v>23</v>
      </c>
    </row>
    <row r="12" spans="2:7" ht="14.45" customHeight="1" x14ac:dyDescent="0.2">
      <c r="B12" s="15" t="s">
        <v>36</v>
      </c>
      <c r="C12" s="14">
        <f t="shared" si="0"/>
        <v>205</v>
      </c>
      <c r="D12" s="20" t="s">
        <v>23</v>
      </c>
      <c r="E12" s="20" t="s">
        <v>23</v>
      </c>
      <c r="F12" s="19">
        <v>0</v>
      </c>
      <c r="G12" s="20" t="s">
        <v>23</v>
      </c>
    </row>
    <row r="13" spans="2:7" ht="14.45" customHeight="1" x14ac:dyDescent="0.2">
      <c r="B13" s="15" t="s">
        <v>26</v>
      </c>
      <c r="C13" s="14">
        <f t="shared" si="0"/>
        <v>206</v>
      </c>
      <c r="D13" s="20" t="s">
        <v>23</v>
      </c>
      <c r="E13" s="20" t="s">
        <v>23</v>
      </c>
      <c r="F13" s="20" t="s">
        <v>23</v>
      </c>
      <c r="G13" s="19">
        <v>0</v>
      </c>
    </row>
    <row r="14" spans="2:7" ht="14.45" customHeight="1" x14ac:dyDescent="0.2">
      <c r="B14" s="15" t="s">
        <v>29</v>
      </c>
      <c r="C14" s="14">
        <f t="shared" si="0"/>
        <v>207</v>
      </c>
      <c r="D14" s="20" t="s">
        <v>23</v>
      </c>
      <c r="E14" s="20" t="s">
        <v>23</v>
      </c>
      <c r="F14" s="20" t="s">
        <v>23</v>
      </c>
      <c r="G14" s="19">
        <v>0</v>
      </c>
    </row>
    <row r="15" spans="2:7" ht="28.4" customHeight="1" x14ac:dyDescent="0.2">
      <c r="B15" s="15" t="s">
        <v>28</v>
      </c>
      <c r="C15" s="14">
        <f t="shared" si="0"/>
        <v>208</v>
      </c>
      <c r="D15" s="20" t="s">
        <v>23</v>
      </c>
      <c r="E15" s="20" t="s">
        <v>23</v>
      </c>
      <c r="F15" s="20" t="s">
        <v>23</v>
      </c>
      <c r="G15" s="19">
        <v>0</v>
      </c>
    </row>
    <row r="16" spans="2:7" ht="28.4" customHeight="1" x14ac:dyDescent="0.2">
      <c r="B16" s="15" t="s">
        <v>27</v>
      </c>
      <c r="C16" s="14">
        <f t="shared" si="0"/>
        <v>209</v>
      </c>
      <c r="D16" s="20" t="s">
        <v>23</v>
      </c>
      <c r="E16" s="20" t="s">
        <v>23</v>
      </c>
      <c r="F16" s="20" t="s">
        <v>23</v>
      </c>
      <c r="G16" s="20" t="s">
        <v>23</v>
      </c>
    </row>
    <row r="17" spans="2:63" ht="14.45" customHeight="1" x14ac:dyDescent="0.2">
      <c r="B17" s="15" t="s">
        <v>25</v>
      </c>
      <c r="C17" s="14">
        <f t="shared" si="0"/>
        <v>210</v>
      </c>
      <c r="D17" s="20" t="s">
        <v>23</v>
      </c>
      <c r="E17" s="20" t="s">
        <v>23</v>
      </c>
      <c r="F17" s="20" t="s">
        <v>23</v>
      </c>
      <c r="G17" s="19">
        <v>0</v>
      </c>
    </row>
    <row r="18" spans="2:63" ht="14.45" customHeight="1" x14ac:dyDescent="0.2">
      <c r="B18" s="15" t="s">
        <v>30</v>
      </c>
      <c r="C18" s="14">
        <f t="shared" si="0"/>
        <v>211</v>
      </c>
      <c r="D18" s="20" t="s">
        <v>23</v>
      </c>
      <c r="E18" s="20" t="s">
        <v>23</v>
      </c>
      <c r="F18" s="20" t="s">
        <v>23</v>
      </c>
      <c r="G18" s="19">
        <v>0</v>
      </c>
    </row>
    <row r="19" spans="2:63" ht="14.45" customHeight="1" x14ac:dyDescent="0.2">
      <c r="B19" s="15" t="s">
        <v>31</v>
      </c>
      <c r="C19" s="14">
        <f t="shared" si="0"/>
        <v>212</v>
      </c>
      <c r="D19" s="20" t="s">
        <v>23</v>
      </c>
      <c r="E19" s="20" t="s">
        <v>23</v>
      </c>
      <c r="F19" s="20" t="s">
        <v>23</v>
      </c>
      <c r="G19" s="19">
        <v>0</v>
      </c>
    </row>
    <row r="20" spans="2:63" ht="14.45" customHeight="1" x14ac:dyDescent="0.2">
      <c r="B20" s="15" t="s">
        <v>32</v>
      </c>
      <c r="C20" s="14">
        <f t="shared" si="0"/>
        <v>213</v>
      </c>
      <c r="D20" s="20" t="s">
        <v>23</v>
      </c>
      <c r="E20" s="20" t="s">
        <v>23</v>
      </c>
      <c r="F20" s="20" t="s">
        <v>23</v>
      </c>
      <c r="G20" s="19">
        <v>0</v>
      </c>
    </row>
    <row r="21" spans="2:63" ht="14.45" customHeight="1" x14ac:dyDescent="0.2">
      <c r="B21" s="15" t="s">
        <v>33</v>
      </c>
      <c r="C21" s="14">
        <f t="shared" si="0"/>
        <v>214</v>
      </c>
      <c r="D21" s="20" t="s">
        <v>23</v>
      </c>
      <c r="E21" s="20" t="s">
        <v>23</v>
      </c>
      <c r="F21" s="20" t="s">
        <v>23</v>
      </c>
      <c r="G21" s="19">
        <v>0</v>
      </c>
    </row>
    <row r="22" spans="2:63" ht="14.45" customHeight="1" x14ac:dyDescent="0.2">
      <c r="B22" s="15" t="s">
        <v>38</v>
      </c>
      <c r="C22" s="14">
        <f t="shared" si="0"/>
        <v>215</v>
      </c>
      <c r="D22" s="20" t="s">
        <v>23</v>
      </c>
      <c r="E22" s="20" t="s">
        <v>23</v>
      </c>
      <c r="F22" s="20" t="s">
        <v>23</v>
      </c>
      <c r="G22" s="19">
        <v>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2:63" ht="22.75" customHeight="1" x14ac:dyDescent="0.2">
      <c r="B23" s="99" t="s">
        <v>50</v>
      </c>
      <c r="C23" s="99"/>
      <c r="D23" s="99"/>
      <c r="E23" s="99"/>
      <c r="F23" s="99"/>
      <c r="G23" s="99"/>
    </row>
    <row r="24" spans="2:63" ht="11.4" customHeight="1" x14ac:dyDescent="0.2">
      <c r="B24" s="96" t="s">
        <v>51</v>
      </c>
      <c r="C24" s="96"/>
      <c r="D24" s="96"/>
      <c r="E24" s="96"/>
      <c r="F24" s="96"/>
      <c r="G24" s="96"/>
    </row>
    <row r="25" spans="2:63" ht="11.4" customHeight="1" x14ac:dyDescent="0.2">
      <c r="B25" s="96" t="s">
        <v>52</v>
      </c>
      <c r="C25" s="96"/>
      <c r="D25" s="96"/>
      <c r="E25" s="96"/>
      <c r="F25" s="96"/>
      <c r="G25" s="96"/>
    </row>
    <row r="26" spans="2:63" ht="23.95" customHeight="1" x14ac:dyDescent="0.2">
      <c r="B26" s="99" t="s">
        <v>53</v>
      </c>
      <c r="C26" s="99"/>
      <c r="D26" s="99"/>
      <c r="E26" s="99"/>
      <c r="F26" s="99"/>
      <c r="G26" s="99"/>
    </row>
    <row r="27" spans="2:63" ht="15.3" customHeight="1" x14ac:dyDescent="0.2">
      <c r="B27" s="23"/>
    </row>
  </sheetData>
  <mergeCells count="10">
    <mergeCell ref="B8:G8"/>
    <mergeCell ref="B23:G23"/>
    <mergeCell ref="B24:G24"/>
    <mergeCell ref="B25:G25"/>
    <mergeCell ref="B26:G26"/>
    <mergeCell ref="B2:G2"/>
    <mergeCell ref="B3:G3"/>
    <mergeCell ref="B4:C4"/>
    <mergeCell ref="B5:C5"/>
    <mergeCell ref="B6:C6"/>
  </mergeCells>
  <conditionalFormatting sqref="D7:G7 D9:D10 E11 F12 G13:G15 G17:G22">
    <cfRule type="cellIs" dxfId="11" priority="1" stopIfTrue="1" operator="greaterThan">
      <formula>0</formula>
    </cfRule>
  </conditionalFormatting>
  <dataValidations count="11">
    <dataValidation allowBlank="1" showInputMessage="1" showErrorMessage="1" promptTitle="Gaz skroplony (LPG)" prompt="mieszanina skroplonych gazów węglowodorowych, _x000a_głównie propanu C3 i butanu C4, stosowana w silnikach _x000a_przystosowanych do spalania tego paliwa, l_x000a_ub klasyfikowanych do kodów CN 27111297, 27111397 _x000a_oraz 27111900" sqref="D4:D5"/>
    <dataValidation allowBlank="1" showInputMessage="1" showErrorMessage="1" promptTitle="Sprężony gaz ziemny (CNG)" prompt="mieszanina sprężonych gazów węglowodorowych, _x000a_głównie metanu C1, stosowana w silnikach _x000a_przystosowanych do spalania tego paliwa, _x000a_oznaczony kodem CN 27112100" sqref="E4:E5"/>
    <dataValidation allowBlank="1" showInputMessage="1" showErrorMessage="1" promptTitle="Skroplony gaz ziemny (LNG) " prompt="mieszanina skroplonych gazów węglowodorowych, _x000a_głównie metanu C1, stosowana w silnikach przystosowanych_x000a_do spalania tego paliwa, oznaczony kodem CN 27111100" sqref="F4:F5"/>
    <dataValidation allowBlank="1" showInputMessage="1" showErrorMessage="1" promptTitle="Olej do silników statków żeglugi śródlądowej" prompt="paliwo żeglugowe stosowane w statkach _x000a_żeglugi śródlądowej, tj. statku, o którym mowa _x000a_w ustawie z dnia 21 grudnia 2000 r. o żegludze _x000a_śródlądowej, jeżeli nie znajduje się na wodach _x000a_morskich, z wyłączeniem rekreacyjnej jednostki _x000a_pływającej" sqref="G4:G5"/>
    <dataValidation allowBlank="1" showInputMessage="1" showErrorMessage="1" promptTitle="Bio propan-butan" prompt="mieszanina skroplonych gazów węglowodorowych, _x000a_głównie propanu C3 i butanu C4, wytworzonych z biomasy" sqref="B9"/>
    <dataValidation allowBlank="1" showInputMessage="1" showErrorMessage="1" promptTitle="Bio propan" prompt="skroplony propan C3 wytworzony z biomasy _x000a_w procesie współuwodornienia"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5:B16"/>
    <dataValidation allowBlank="1" showInputMessage="1" showErrorMessage="1" promptTitle="Bioetanol" prompt="alkohol etylowy wytwarzany z biomasy, _x000a_w tym bioetanol zawarty w eterze etylo-tert-butylowym _x000a_lub eterze etylo-tert-amylowym" sqref="B17"/>
    <dataValidation allowBlank="1" showInputMessage="1" showErrorMessage="1" promptTitle="Biometanol" prompt="alkohol metylowy wytwarzany z biomasy, _x000a_w tym biometanol zawarty w eterze metylo-tert-butylowym_x000a_lub eterze metylo-tert-amylowym" sqref="B18"/>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21"/>
    <dataValidation showErrorMessage="1" sqref="D6:G6"/>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B7" sqref="B7"/>
    </sheetView>
  </sheetViews>
  <sheetFormatPr defaultColWidth="0" defaultRowHeight="15.3" customHeight="1" zeroHeight="1" x14ac:dyDescent="0.2"/>
  <cols>
    <col min="1" max="1" width="3.625" bestFit="1" customWidth="1"/>
    <col min="2" max="2" width="58.75" style="8" customWidth="1"/>
    <col min="3" max="3" width="5.375" style="8" bestFit="1" customWidth="1"/>
    <col min="4" max="4" width="15.125" style="1" bestFit="1" customWidth="1"/>
    <col min="5" max="5" width="30.625" style="1" bestFit="1" customWidth="1"/>
    <col min="6" max="6" width="14.375" style="1" bestFit="1" customWidth="1"/>
    <col min="7" max="7" width="10.625" style="1" bestFit="1" customWidth="1"/>
    <col min="8" max="8" width="7" style="1" bestFit="1" customWidth="1"/>
    <col min="9" max="9" width="18.375" style="1" bestFit="1" customWidth="1"/>
    <col min="10" max="10" width="22.375" style="1" bestFit="1" customWidth="1"/>
    <col min="11" max="11" width="29.75" style="1" bestFit="1" customWidth="1"/>
    <col min="12" max="12" width="19.375" style="1" bestFit="1" customWidth="1"/>
    <col min="13" max="13" width="33.375" style="1" bestFit="1" customWidth="1"/>
    <col min="14" max="14" width="3.625" style="1" bestFit="1" customWidth="1"/>
    <col min="15" max="61" width="7.125" style="1" hidden="1" bestFit="1" customWidth="1"/>
    <col min="62" max="1021" width="7.125" hidden="1" bestFit="1" customWidth="1"/>
    <col min="1022" max="1025" width="11.375" hidden="1" bestFit="1" customWidth="1"/>
    <col min="1026" max="1026" width="7.125" hidden="1" bestFit="1"/>
    <col min="1027" max="16384" width="7.125" hidden="1"/>
  </cols>
  <sheetData>
    <row r="1" spans="2:61" ht="12.9" x14ac:dyDescent="0.2"/>
    <row r="2" spans="2:61" s="11" customFormat="1" ht="14.95" customHeight="1" x14ac:dyDescent="0.2">
      <c r="B2" s="93" t="s">
        <v>54</v>
      </c>
      <c r="C2" s="93"/>
      <c r="D2" s="93"/>
      <c r="E2" s="93"/>
      <c r="F2" s="93"/>
      <c r="G2" s="93"/>
      <c r="H2" s="93" t="s">
        <v>55</v>
      </c>
      <c r="I2" s="93"/>
      <c r="J2" s="93"/>
      <c r="K2" s="93"/>
      <c r="L2" s="93"/>
      <c r="M2" s="93"/>
    </row>
    <row r="3" spans="2:61" s="24" customFormat="1" ht="56.9" customHeight="1" x14ac:dyDescent="0.2">
      <c r="B3" s="93" t="s">
        <v>56</v>
      </c>
      <c r="C3" s="93"/>
      <c r="D3" s="93"/>
      <c r="E3" s="93"/>
      <c r="F3" s="93"/>
      <c r="G3" s="93"/>
      <c r="H3" s="93" t="s">
        <v>56</v>
      </c>
      <c r="I3" s="93"/>
      <c r="J3" s="93"/>
      <c r="K3" s="93"/>
      <c r="L3" s="93"/>
      <c r="M3" s="93"/>
    </row>
    <row r="4" spans="2:61" ht="65.400000000000006" customHeight="1" x14ac:dyDescent="0.2">
      <c r="B4" s="100" t="s">
        <v>57</v>
      </c>
      <c r="C4" s="100"/>
      <c r="D4" s="14" t="s">
        <v>58</v>
      </c>
      <c r="E4" s="14" t="s">
        <v>59</v>
      </c>
      <c r="F4" s="100" t="s">
        <v>60</v>
      </c>
      <c r="G4" s="100"/>
      <c r="H4" s="100" t="s">
        <v>61</v>
      </c>
      <c r="I4" s="100"/>
      <c r="J4" s="14" t="s">
        <v>62</v>
      </c>
      <c r="K4" s="14" t="s">
        <v>63</v>
      </c>
      <c r="L4" s="14" t="s">
        <v>64</v>
      </c>
      <c r="M4" s="14" t="s">
        <v>65</v>
      </c>
      <c r="N4" s="25"/>
      <c r="O4" s="25"/>
    </row>
    <row r="5" spans="2:61" ht="14.95" customHeight="1" x14ac:dyDescent="0.2">
      <c r="B5" s="100">
        <v>0</v>
      </c>
      <c r="C5" s="100"/>
      <c r="D5" s="14">
        <v>1</v>
      </c>
      <c r="E5" s="14">
        <v>2</v>
      </c>
      <c r="F5" s="14">
        <v>3</v>
      </c>
      <c r="G5" s="14">
        <v>4</v>
      </c>
      <c r="H5" s="100">
        <v>5</v>
      </c>
      <c r="I5" s="100"/>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2:61" ht="59.95" customHeight="1" x14ac:dyDescent="0.2">
      <c r="B6" s="103" t="s">
        <v>66</v>
      </c>
      <c r="C6" s="103"/>
      <c r="D6" s="103"/>
      <c r="E6" s="103"/>
      <c r="F6" s="103"/>
      <c r="G6" s="103"/>
      <c r="H6" s="103" t="s">
        <v>66</v>
      </c>
      <c r="I6" s="103"/>
      <c r="J6" s="103"/>
      <c r="K6" s="103"/>
      <c r="L6" s="103"/>
      <c r="M6" s="103"/>
    </row>
    <row r="7" spans="2:61" ht="14.45" customHeight="1" x14ac:dyDescent="0.2">
      <c r="B7" s="27"/>
      <c r="C7" s="14" t="s">
        <v>67</v>
      </c>
      <c r="D7" s="28"/>
      <c r="E7" s="29" t="s">
        <v>68</v>
      </c>
      <c r="F7" s="19">
        <v>0</v>
      </c>
      <c r="G7" s="30" t="s">
        <v>111</v>
      </c>
      <c r="H7" s="14" t="s">
        <v>67</v>
      </c>
      <c r="I7" s="28"/>
      <c r="J7" s="31"/>
      <c r="K7" s="28" t="s">
        <v>68</v>
      </c>
      <c r="L7" s="31"/>
      <c r="M7" s="83" t="s">
        <v>68</v>
      </c>
    </row>
    <row r="8" spans="2:61" ht="14.45" customHeight="1" x14ac:dyDescent="0.2">
      <c r="B8" s="27"/>
      <c r="C8" s="14" t="s">
        <v>69</v>
      </c>
      <c r="D8" s="31"/>
      <c r="E8" s="29" t="s">
        <v>68</v>
      </c>
      <c r="F8" s="19">
        <v>0</v>
      </c>
      <c r="G8" s="30" t="s">
        <v>111</v>
      </c>
      <c r="H8" s="14" t="s">
        <v>69</v>
      </c>
      <c r="I8" s="28"/>
      <c r="J8" s="31"/>
      <c r="K8" s="28" t="s">
        <v>68</v>
      </c>
      <c r="L8" s="31"/>
      <c r="M8" s="83" t="s">
        <v>68</v>
      </c>
      <c r="O8" s="32"/>
    </row>
    <row r="9" spans="2:61" ht="14.45" customHeight="1" x14ac:dyDescent="0.2">
      <c r="B9" s="27"/>
      <c r="C9" s="14" t="s">
        <v>70</v>
      </c>
      <c r="D9" s="28"/>
      <c r="E9" s="29" t="s">
        <v>68</v>
      </c>
      <c r="F9" s="19">
        <v>0</v>
      </c>
      <c r="G9" s="30" t="s">
        <v>111</v>
      </c>
      <c r="H9" s="14" t="s">
        <v>70</v>
      </c>
      <c r="I9" s="28"/>
      <c r="J9" s="31"/>
      <c r="K9" s="28" t="s">
        <v>68</v>
      </c>
      <c r="L9" s="31"/>
      <c r="M9" s="83" t="s">
        <v>68</v>
      </c>
      <c r="O9" s="32"/>
      <c r="V9" s="33"/>
    </row>
    <row r="10" spans="2:61" ht="14.45" customHeight="1" x14ac:dyDescent="0.2">
      <c r="B10" s="27"/>
      <c r="C10" s="14" t="s">
        <v>71</v>
      </c>
      <c r="D10" s="28"/>
      <c r="E10" s="29" t="s">
        <v>68</v>
      </c>
      <c r="F10" s="19">
        <v>0</v>
      </c>
      <c r="G10" s="30" t="s">
        <v>111</v>
      </c>
      <c r="H10" s="14" t="s">
        <v>71</v>
      </c>
      <c r="I10" s="28"/>
      <c r="J10" s="31"/>
      <c r="K10" s="28" t="s">
        <v>68</v>
      </c>
      <c r="L10" s="31"/>
      <c r="M10" s="83" t="s">
        <v>68</v>
      </c>
      <c r="O10" s="32"/>
      <c r="V10" s="33"/>
    </row>
    <row r="11" spans="2:61" ht="14.45" customHeight="1" x14ac:dyDescent="0.2">
      <c r="B11" s="27"/>
      <c r="C11" s="14" t="s">
        <v>72</v>
      </c>
      <c r="D11" s="28"/>
      <c r="E11" s="29" t="s">
        <v>68</v>
      </c>
      <c r="F11" s="19">
        <v>0</v>
      </c>
      <c r="G11" s="30" t="s">
        <v>111</v>
      </c>
      <c r="H11" s="14" t="s">
        <v>72</v>
      </c>
      <c r="I11" s="28"/>
      <c r="J11" s="31"/>
      <c r="K11" s="28" t="s">
        <v>68</v>
      </c>
      <c r="L11" s="31"/>
      <c r="M11" s="83" t="s">
        <v>68</v>
      </c>
      <c r="O11" s="32"/>
      <c r="V11" s="33"/>
    </row>
    <row r="12" spans="2:61" ht="14.45" customHeight="1" x14ac:dyDescent="0.2">
      <c r="B12" s="27"/>
      <c r="C12" s="14" t="s">
        <v>73</v>
      </c>
      <c r="D12" s="28"/>
      <c r="E12" s="29" t="s">
        <v>68</v>
      </c>
      <c r="F12" s="19">
        <v>0</v>
      </c>
      <c r="G12" s="30" t="s">
        <v>111</v>
      </c>
      <c r="H12" s="14" t="s">
        <v>73</v>
      </c>
      <c r="I12" s="28"/>
      <c r="J12" s="31"/>
      <c r="K12" s="28" t="s">
        <v>68</v>
      </c>
      <c r="L12" s="31"/>
      <c r="M12" s="83" t="s">
        <v>68</v>
      </c>
      <c r="O12" s="32"/>
      <c r="V12" s="33"/>
    </row>
    <row r="13" spans="2:61" ht="14.45" customHeight="1" x14ac:dyDescent="0.2">
      <c r="B13" s="27"/>
      <c r="C13" s="14" t="s">
        <v>74</v>
      </c>
      <c r="D13" s="28"/>
      <c r="E13" s="29" t="s">
        <v>68</v>
      </c>
      <c r="F13" s="19">
        <v>0</v>
      </c>
      <c r="G13" s="30" t="s">
        <v>111</v>
      </c>
      <c r="H13" s="14" t="s">
        <v>74</v>
      </c>
      <c r="I13" s="28"/>
      <c r="J13" s="31"/>
      <c r="K13" s="28" t="s">
        <v>68</v>
      </c>
      <c r="L13" s="31"/>
      <c r="M13" s="83" t="s">
        <v>68</v>
      </c>
      <c r="O13" s="32"/>
      <c r="V13" s="33"/>
    </row>
    <row r="14" spans="2:61" ht="30.25" customHeight="1" x14ac:dyDescent="0.2">
      <c r="B14" s="103" t="s">
        <v>75</v>
      </c>
      <c r="C14" s="103"/>
      <c r="D14" s="103"/>
      <c r="E14" s="103"/>
      <c r="F14" s="103"/>
      <c r="G14" s="103"/>
      <c r="H14" s="103" t="s">
        <v>76</v>
      </c>
      <c r="I14" s="103"/>
      <c r="J14" s="103"/>
      <c r="K14" s="103"/>
      <c r="L14" s="103"/>
      <c r="M14" s="103"/>
      <c r="V14" s="33"/>
    </row>
    <row r="15" spans="2:61" ht="14.45" customHeight="1" x14ac:dyDescent="0.2">
      <c r="B15" s="27"/>
      <c r="C15" s="14" t="s">
        <v>77</v>
      </c>
      <c r="D15" s="28"/>
      <c r="E15" s="29" t="s">
        <v>68</v>
      </c>
      <c r="F15" s="19">
        <v>0</v>
      </c>
      <c r="G15" s="30" t="s">
        <v>111</v>
      </c>
      <c r="H15" s="14" t="s">
        <v>77</v>
      </c>
      <c r="I15" s="28"/>
      <c r="J15" s="28"/>
      <c r="K15" s="28" t="s">
        <v>68</v>
      </c>
      <c r="L15" s="31"/>
      <c r="M15" s="83" t="s">
        <v>68</v>
      </c>
      <c r="O15" s="32"/>
      <c r="V15" s="33"/>
    </row>
    <row r="16" spans="2:61" ht="14.45" customHeight="1" x14ac:dyDescent="0.2">
      <c r="B16" s="27"/>
      <c r="C16" s="14" t="s">
        <v>78</v>
      </c>
      <c r="D16" s="28"/>
      <c r="E16" s="29" t="s">
        <v>68</v>
      </c>
      <c r="F16" s="19">
        <v>0</v>
      </c>
      <c r="G16" s="30" t="s">
        <v>111</v>
      </c>
      <c r="H16" s="14" t="s">
        <v>78</v>
      </c>
      <c r="I16" s="28"/>
      <c r="J16" s="28"/>
      <c r="K16" s="28" t="s">
        <v>68</v>
      </c>
      <c r="L16" s="28"/>
      <c r="M16" s="83" t="s">
        <v>68</v>
      </c>
      <c r="O16" s="32"/>
      <c r="V16" s="33"/>
      <c r="W16" s="8"/>
    </row>
    <row r="17" spans="2:61" ht="14.45" customHeight="1" x14ac:dyDescent="0.2">
      <c r="B17" s="27"/>
      <c r="C17" s="14" t="s">
        <v>79</v>
      </c>
      <c r="D17" s="28"/>
      <c r="E17" s="29" t="s">
        <v>68</v>
      </c>
      <c r="F17" s="19">
        <v>0</v>
      </c>
      <c r="G17" s="30" t="s">
        <v>111</v>
      </c>
      <c r="H17" s="14" t="s">
        <v>79</v>
      </c>
      <c r="I17" s="28"/>
      <c r="J17" s="28"/>
      <c r="K17" s="28" t="s">
        <v>68</v>
      </c>
      <c r="L17" s="28"/>
      <c r="M17" s="83" t="s">
        <v>68</v>
      </c>
      <c r="O17" s="32"/>
      <c r="Q17" s="8"/>
      <c r="R17" s="8"/>
      <c r="S17" s="8"/>
      <c r="T17" s="8"/>
      <c r="U17" s="8"/>
      <c r="V17" s="33"/>
    </row>
    <row r="18" spans="2:61" ht="14.45" customHeight="1" x14ac:dyDescent="0.2">
      <c r="B18" s="27"/>
      <c r="C18" s="14" t="s">
        <v>80</v>
      </c>
      <c r="D18" s="28"/>
      <c r="E18" s="29" t="s">
        <v>68</v>
      </c>
      <c r="F18" s="19">
        <v>0</v>
      </c>
      <c r="G18" s="30" t="s">
        <v>111</v>
      </c>
      <c r="H18" s="14" t="s">
        <v>80</v>
      </c>
      <c r="I18" s="28"/>
      <c r="J18" s="28"/>
      <c r="K18" s="28" t="s">
        <v>68</v>
      </c>
      <c r="L18" s="28"/>
      <c r="M18" s="83" t="s">
        <v>68</v>
      </c>
      <c r="O18" s="32"/>
      <c r="V18" s="33"/>
    </row>
    <row r="19" spans="2:61" ht="14.45" customHeight="1" x14ac:dyDescent="0.2">
      <c r="B19" s="27"/>
      <c r="C19" s="14" t="s">
        <v>81</v>
      </c>
      <c r="D19" s="28"/>
      <c r="E19" s="29" t="s">
        <v>68</v>
      </c>
      <c r="F19" s="19">
        <v>0</v>
      </c>
      <c r="G19" s="30" t="s">
        <v>111</v>
      </c>
      <c r="H19" s="14" t="s">
        <v>81</v>
      </c>
      <c r="I19" s="28"/>
      <c r="J19" s="28"/>
      <c r="K19" s="28" t="s">
        <v>68</v>
      </c>
      <c r="L19" s="28"/>
      <c r="M19" s="83" t="s">
        <v>68</v>
      </c>
      <c r="O19" s="32"/>
      <c r="V19" s="33"/>
    </row>
    <row r="20" spans="2:61" ht="14.45" customHeight="1" x14ac:dyDescent="0.2">
      <c r="B20" s="27"/>
      <c r="C20" s="14" t="s">
        <v>82</v>
      </c>
      <c r="D20" s="28"/>
      <c r="E20" s="29" t="s">
        <v>68</v>
      </c>
      <c r="F20" s="19">
        <v>0</v>
      </c>
      <c r="G20" s="30" t="s">
        <v>111</v>
      </c>
      <c r="H20" s="14" t="s">
        <v>82</v>
      </c>
      <c r="I20" s="28"/>
      <c r="J20" s="28"/>
      <c r="K20" s="28" t="s">
        <v>68</v>
      </c>
      <c r="L20" s="28"/>
      <c r="M20" s="83" t="s">
        <v>68</v>
      </c>
      <c r="V20" s="33"/>
    </row>
    <row r="21" spans="2:61" ht="14.45" customHeight="1" x14ac:dyDescent="0.2">
      <c r="B21" s="27"/>
      <c r="C21" s="14" t="s">
        <v>83</v>
      </c>
      <c r="D21" s="28"/>
      <c r="E21" s="29" t="s">
        <v>68</v>
      </c>
      <c r="F21" s="19">
        <v>0</v>
      </c>
      <c r="G21" s="30" t="s">
        <v>111</v>
      </c>
      <c r="H21" s="14" t="s">
        <v>83</v>
      </c>
      <c r="I21" s="28"/>
      <c r="J21" s="28"/>
      <c r="K21" s="28" t="s">
        <v>68</v>
      </c>
      <c r="L21" s="28"/>
      <c r="M21" s="83" t="s">
        <v>68</v>
      </c>
      <c r="V21" s="33"/>
    </row>
    <row r="22" spans="2:61" ht="36.700000000000003" customHeight="1" x14ac:dyDescent="0.2">
      <c r="B22" s="101"/>
      <c r="C22" s="101"/>
      <c r="D22" s="101"/>
      <c r="E22" s="101"/>
      <c r="F22" s="101"/>
      <c r="G22" s="101"/>
      <c r="H22" s="102" t="s">
        <v>84</v>
      </c>
      <c r="I22" s="102"/>
      <c r="J22" s="102"/>
      <c r="K22" s="102"/>
      <c r="L22" s="102"/>
      <c r="M22" s="102"/>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row>
    <row r="23" spans="2:61" ht="15.3" customHeight="1" x14ac:dyDescent="0.2">
      <c r="B23" s="36"/>
      <c r="C23" s="25"/>
      <c r="D23" s="26"/>
      <c r="E23" s="32"/>
      <c r="F23" s="37"/>
      <c r="G23" s="37"/>
      <c r="H23" s="37"/>
      <c r="I23" s="26"/>
      <c r="J23" s="26"/>
      <c r="K23" s="26"/>
      <c r="L23" s="26"/>
      <c r="M23" s="2"/>
      <c r="V23" s="33"/>
    </row>
    <row r="24" spans="2:61" ht="15.3"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2:61" ht="15.3" hidden="1" customHeight="1" x14ac:dyDescent="0.2">
      <c r="C25" s="25"/>
      <c r="E25" s="32"/>
      <c r="F25" s="37"/>
      <c r="G25" s="37"/>
      <c r="H25" s="37"/>
      <c r="K25" s="26"/>
      <c r="M25" s="2"/>
      <c r="V25" s="33"/>
    </row>
    <row r="26" spans="2:61" ht="15.3" hidden="1" customHeight="1" x14ac:dyDescent="0.2">
      <c r="B26" s="38"/>
      <c r="C26" s="25"/>
      <c r="F26" s="37"/>
      <c r="G26" s="37"/>
      <c r="H26" s="37"/>
      <c r="M26" s="8"/>
      <c r="V26" s="33"/>
    </row>
    <row r="27" spans="2:61" ht="15.3" hidden="1" customHeight="1" x14ac:dyDescent="0.2">
      <c r="B27" s="25"/>
      <c r="C27" s="25"/>
      <c r="D27" s="25"/>
      <c r="E27" s="25"/>
      <c r="F27" s="25"/>
      <c r="G27" s="25"/>
      <c r="H27" s="25"/>
      <c r="I27" s="25"/>
      <c r="J27" s="25"/>
      <c r="K27" s="25"/>
      <c r="L27" s="26"/>
      <c r="M27" s="25"/>
      <c r="V27" s="39"/>
    </row>
    <row r="28" spans="2:61" ht="15.3" hidden="1" customHeight="1" x14ac:dyDescent="0.2">
      <c r="B28" s="36"/>
      <c r="C28" s="25"/>
      <c r="D28" s="26"/>
      <c r="E28" s="32"/>
      <c r="F28" s="37"/>
      <c r="G28" s="37"/>
      <c r="H28" s="37"/>
      <c r="I28" s="26"/>
      <c r="J28" s="26"/>
      <c r="K28" s="26"/>
      <c r="L28" s="26"/>
      <c r="M28" s="2"/>
      <c r="V28" s="39"/>
    </row>
  </sheetData>
  <mergeCells count="15">
    <mergeCell ref="B22:G22"/>
    <mergeCell ref="H22:M22"/>
    <mergeCell ref="B5:C5"/>
    <mergeCell ref="H5:I5"/>
    <mergeCell ref="B6:G6"/>
    <mergeCell ref="H6:M6"/>
    <mergeCell ref="B14:G14"/>
    <mergeCell ref="H14:M14"/>
    <mergeCell ref="B2:G2"/>
    <mergeCell ref="H2:M2"/>
    <mergeCell ref="B3:G3"/>
    <mergeCell ref="H3:M3"/>
    <mergeCell ref="B4:C4"/>
    <mergeCell ref="F4:G4"/>
    <mergeCell ref="H4:I4"/>
  </mergeCells>
  <conditionalFormatting sqref="F7:F13">
    <cfRule type="cellIs" dxfId="10" priority="2" stopIfTrue="1" operator="greaterThan">
      <formula>0</formula>
    </cfRule>
  </conditionalFormatting>
  <conditionalFormatting sqref="F15:F21">
    <cfRule type="cellIs" dxfId="9"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B7" sqref="B7"/>
    </sheetView>
  </sheetViews>
  <sheetFormatPr defaultColWidth="0" defaultRowHeight="15.3" customHeight="1" zeroHeight="1" x14ac:dyDescent="0.2"/>
  <cols>
    <col min="1" max="1" width="3.625" bestFit="1" customWidth="1"/>
    <col min="2" max="2" width="60" style="8" customWidth="1"/>
    <col min="3" max="3" width="5.375" style="8" bestFit="1" customWidth="1"/>
    <col min="4" max="4" width="15.125" style="1" bestFit="1" customWidth="1"/>
    <col min="5" max="5" width="30.625" style="1" bestFit="1" customWidth="1"/>
    <col min="6" max="6" width="14.375" style="1" bestFit="1" customWidth="1"/>
    <col min="7" max="7" width="10.625" style="1" bestFit="1" customWidth="1"/>
    <col min="8" max="8" width="7" style="1" bestFit="1" customWidth="1"/>
    <col min="9" max="9" width="18.375" style="1" bestFit="1" customWidth="1"/>
    <col min="10" max="10" width="22.375" style="1" bestFit="1" customWidth="1"/>
    <col min="11" max="11" width="29.75" style="1" bestFit="1" customWidth="1"/>
    <col min="12" max="12" width="19.375" style="1" bestFit="1" customWidth="1"/>
    <col min="13" max="13" width="33.375" style="1" bestFit="1" customWidth="1"/>
    <col min="14" max="14" width="3.625" style="1" bestFit="1" customWidth="1"/>
    <col min="15" max="65" width="7.125" style="1" hidden="1" bestFit="1" customWidth="1"/>
    <col min="66" max="1024" width="7.125" hidden="1" bestFit="1" customWidth="1"/>
    <col min="1025" max="1025" width="11.375" hidden="1" bestFit="1" customWidth="1"/>
    <col min="1026" max="1026" width="7.125" hidden="1" bestFit="1"/>
    <col min="1027" max="16384" width="7.125" hidden="1"/>
  </cols>
  <sheetData>
    <row r="1" spans="2:65" ht="12.9" x14ac:dyDescent="0.2"/>
    <row r="2" spans="2:65" s="11" customFormat="1" ht="14.95" customHeight="1" x14ac:dyDescent="0.2">
      <c r="B2" s="93" t="s">
        <v>85</v>
      </c>
      <c r="C2" s="93"/>
      <c r="D2" s="93"/>
      <c r="E2" s="93"/>
      <c r="F2" s="93"/>
      <c r="G2" s="93"/>
      <c r="H2" s="93" t="s">
        <v>86</v>
      </c>
      <c r="I2" s="93"/>
      <c r="J2" s="93"/>
      <c r="K2" s="93"/>
      <c r="L2" s="93"/>
      <c r="M2" s="93"/>
    </row>
    <row r="3" spans="2:65" s="24" customFormat="1" ht="56.9" customHeight="1" x14ac:dyDescent="0.2">
      <c r="B3" s="93" t="s">
        <v>56</v>
      </c>
      <c r="C3" s="93"/>
      <c r="D3" s="93"/>
      <c r="E3" s="93"/>
      <c r="F3" s="93"/>
      <c r="G3" s="93"/>
      <c r="H3" s="93" t="s">
        <v>56</v>
      </c>
      <c r="I3" s="93"/>
      <c r="J3" s="93"/>
      <c r="K3" s="93"/>
      <c r="L3" s="93"/>
      <c r="M3" s="93"/>
    </row>
    <row r="4" spans="2:65" ht="71.150000000000006" customHeight="1" x14ac:dyDescent="0.2">
      <c r="B4" s="100" t="s">
        <v>57</v>
      </c>
      <c r="C4" s="100"/>
      <c r="D4" s="14" t="s">
        <v>58</v>
      </c>
      <c r="E4" s="14" t="s">
        <v>59</v>
      </c>
      <c r="F4" s="100" t="s">
        <v>60</v>
      </c>
      <c r="G4" s="100"/>
      <c r="H4" s="100" t="s">
        <v>61</v>
      </c>
      <c r="I4" s="100"/>
      <c r="J4" s="14" t="s">
        <v>62</v>
      </c>
      <c r="K4" s="14" t="s">
        <v>63</v>
      </c>
      <c r="L4" s="14" t="s">
        <v>64</v>
      </c>
      <c r="M4" s="14" t="s">
        <v>65</v>
      </c>
      <c r="N4" s="25"/>
      <c r="O4" s="25"/>
    </row>
    <row r="5" spans="2:65" ht="14.95" customHeight="1" x14ac:dyDescent="0.2">
      <c r="B5" s="100">
        <v>0</v>
      </c>
      <c r="C5" s="100"/>
      <c r="D5" s="14">
        <v>1</v>
      </c>
      <c r="E5" s="14">
        <v>2</v>
      </c>
      <c r="F5" s="14">
        <v>3</v>
      </c>
      <c r="G5" s="14">
        <v>4</v>
      </c>
      <c r="H5" s="100">
        <v>5</v>
      </c>
      <c r="I5" s="100"/>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2:65" ht="28.4" customHeight="1" x14ac:dyDescent="0.2">
      <c r="B6" s="103" t="s">
        <v>87</v>
      </c>
      <c r="C6" s="103"/>
      <c r="D6" s="103"/>
      <c r="E6" s="103"/>
      <c r="F6" s="103"/>
      <c r="G6" s="103"/>
      <c r="H6" s="103" t="s">
        <v>87</v>
      </c>
      <c r="I6" s="103"/>
      <c r="J6" s="103"/>
      <c r="K6" s="103"/>
      <c r="L6" s="103"/>
      <c r="M6" s="103"/>
    </row>
    <row r="7" spans="2:65" ht="14.45" customHeight="1" x14ac:dyDescent="0.2">
      <c r="B7" s="27"/>
      <c r="C7" s="14" t="s">
        <v>88</v>
      </c>
      <c r="D7" s="28"/>
      <c r="E7" s="29" t="s">
        <v>68</v>
      </c>
      <c r="F7" s="19">
        <v>0</v>
      </c>
      <c r="G7" s="30" t="s">
        <v>111</v>
      </c>
      <c r="H7" s="14" t="s">
        <v>88</v>
      </c>
      <c r="I7" s="28"/>
      <c r="J7" s="31"/>
      <c r="K7" s="28" t="s">
        <v>68</v>
      </c>
      <c r="L7" s="31"/>
      <c r="M7" s="83" t="s">
        <v>68</v>
      </c>
    </row>
    <row r="8" spans="2:65" ht="14.45" customHeight="1" x14ac:dyDescent="0.2">
      <c r="B8" s="27"/>
      <c r="C8" s="14" t="s">
        <v>89</v>
      </c>
      <c r="D8" s="31"/>
      <c r="E8" s="29" t="s">
        <v>68</v>
      </c>
      <c r="F8" s="19">
        <v>0</v>
      </c>
      <c r="G8" s="30" t="s">
        <v>111</v>
      </c>
      <c r="H8" s="14" t="s">
        <v>89</v>
      </c>
      <c r="I8" s="28"/>
      <c r="J8" s="31"/>
      <c r="K8" s="28" t="s">
        <v>68</v>
      </c>
      <c r="L8" s="31"/>
      <c r="M8" s="83" t="s">
        <v>68</v>
      </c>
      <c r="O8" s="32"/>
    </row>
    <row r="9" spans="2:65" ht="14.45" customHeight="1" x14ac:dyDescent="0.2">
      <c r="B9" s="27"/>
      <c r="C9" s="14" t="s">
        <v>90</v>
      </c>
      <c r="D9" s="28"/>
      <c r="E9" s="29" t="s">
        <v>68</v>
      </c>
      <c r="F9" s="19">
        <v>0</v>
      </c>
      <c r="G9" s="30" t="s">
        <v>111</v>
      </c>
      <c r="H9" s="14" t="s">
        <v>90</v>
      </c>
      <c r="I9" s="28"/>
      <c r="J9" s="31"/>
      <c r="K9" s="28" t="s">
        <v>68</v>
      </c>
      <c r="L9" s="31"/>
      <c r="M9" s="83" t="s">
        <v>68</v>
      </c>
      <c r="O9" s="32"/>
      <c r="V9" s="33"/>
    </row>
    <row r="10" spans="2:65" ht="14.45" customHeight="1" x14ac:dyDescent="0.2">
      <c r="B10" s="27"/>
      <c r="C10" s="14" t="s">
        <v>91</v>
      </c>
      <c r="D10" s="28"/>
      <c r="E10" s="29" t="s">
        <v>68</v>
      </c>
      <c r="F10" s="19">
        <v>0</v>
      </c>
      <c r="G10" s="30" t="s">
        <v>111</v>
      </c>
      <c r="H10" s="14" t="s">
        <v>91</v>
      </c>
      <c r="I10" s="28"/>
      <c r="J10" s="31"/>
      <c r="K10" s="28" t="s">
        <v>68</v>
      </c>
      <c r="L10" s="31"/>
      <c r="M10" s="83" t="s">
        <v>68</v>
      </c>
      <c r="O10" s="32"/>
      <c r="V10" s="33"/>
    </row>
    <row r="11" spans="2:65" ht="14.45" customHeight="1" x14ac:dyDescent="0.2">
      <c r="B11" s="27"/>
      <c r="C11" s="14" t="s">
        <v>92</v>
      </c>
      <c r="D11" s="28"/>
      <c r="E11" s="29" t="s">
        <v>68</v>
      </c>
      <c r="F11" s="19">
        <v>0</v>
      </c>
      <c r="G11" s="30" t="s">
        <v>111</v>
      </c>
      <c r="H11" s="14" t="s">
        <v>92</v>
      </c>
      <c r="I11" s="28"/>
      <c r="J11" s="31"/>
      <c r="K11" s="28" t="s">
        <v>68</v>
      </c>
      <c r="L11" s="31"/>
      <c r="M11" s="83" t="s">
        <v>68</v>
      </c>
      <c r="O11" s="32"/>
      <c r="V11" s="33"/>
    </row>
    <row r="12" spans="2:65" ht="14.45" customHeight="1" x14ac:dyDescent="0.2">
      <c r="B12" s="27"/>
      <c r="C12" s="14" t="s">
        <v>93</v>
      </c>
      <c r="D12" s="28"/>
      <c r="E12" s="29" t="s">
        <v>68</v>
      </c>
      <c r="F12" s="19">
        <v>0</v>
      </c>
      <c r="G12" s="30" t="s">
        <v>111</v>
      </c>
      <c r="H12" s="14" t="s">
        <v>93</v>
      </c>
      <c r="I12" s="28"/>
      <c r="J12" s="31"/>
      <c r="K12" s="28" t="s">
        <v>68</v>
      </c>
      <c r="L12" s="31"/>
      <c r="M12" s="83" t="s">
        <v>68</v>
      </c>
      <c r="O12" s="32"/>
      <c r="V12" s="33"/>
    </row>
    <row r="13" spans="2:65" ht="14.45" customHeight="1" x14ac:dyDescent="0.2">
      <c r="B13" s="27"/>
      <c r="C13" s="14" t="s">
        <v>94</v>
      </c>
      <c r="D13" s="28"/>
      <c r="E13" s="29" t="s">
        <v>68</v>
      </c>
      <c r="F13" s="19">
        <v>0</v>
      </c>
      <c r="G13" s="30" t="s">
        <v>111</v>
      </c>
      <c r="H13" s="14" t="s">
        <v>94</v>
      </c>
      <c r="I13" s="28"/>
      <c r="J13" s="31"/>
      <c r="K13" s="28" t="s">
        <v>68</v>
      </c>
      <c r="L13" s="31"/>
      <c r="M13" s="83" t="s">
        <v>68</v>
      </c>
      <c r="O13" s="32"/>
      <c r="V13" s="33"/>
    </row>
    <row r="14" spans="2:65" ht="14.45" customHeight="1" x14ac:dyDescent="0.2">
      <c r="B14" s="103" t="s">
        <v>95</v>
      </c>
      <c r="C14" s="103"/>
      <c r="D14" s="103"/>
      <c r="E14" s="103"/>
      <c r="F14" s="103"/>
      <c r="G14" s="103"/>
      <c r="H14" s="103" t="s">
        <v>95</v>
      </c>
      <c r="I14" s="103"/>
      <c r="J14" s="103"/>
      <c r="K14" s="103"/>
      <c r="L14" s="103"/>
      <c r="M14" s="103"/>
      <c r="V14" s="33"/>
    </row>
    <row r="15" spans="2:65" ht="14.45" customHeight="1" x14ac:dyDescent="0.2">
      <c r="B15" s="27"/>
      <c r="C15" s="14" t="s">
        <v>96</v>
      </c>
      <c r="D15" s="28"/>
      <c r="E15" s="29" t="s">
        <v>68</v>
      </c>
      <c r="F15" s="19">
        <v>0</v>
      </c>
      <c r="G15" s="30" t="s">
        <v>111</v>
      </c>
      <c r="H15" s="14" t="s">
        <v>96</v>
      </c>
      <c r="I15" s="28"/>
      <c r="J15" s="28"/>
      <c r="K15" s="28" t="s">
        <v>68</v>
      </c>
      <c r="L15" s="31"/>
      <c r="M15" s="83" t="s">
        <v>68</v>
      </c>
      <c r="O15" s="32"/>
      <c r="V15" s="33"/>
    </row>
    <row r="16" spans="2:65" ht="14.45" customHeight="1" x14ac:dyDescent="0.2">
      <c r="B16" s="27"/>
      <c r="C16" s="14" t="s">
        <v>98</v>
      </c>
      <c r="D16" s="28"/>
      <c r="E16" s="29" t="s">
        <v>68</v>
      </c>
      <c r="F16" s="19">
        <v>0</v>
      </c>
      <c r="G16" s="30" t="s">
        <v>111</v>
      </c>
      <c r="H16" s="14" t="s">
        <v>98</v>
      </c>
      <c r="I16" s="28"/>
      <c r="J16" s="28"/>
      <c r="K16" s="28" t="s">
        <v>68</v>
      </c>
      <c r="L16" s="28"/>
      <c r="M16" s="83" t="s">
        <v>68</v>
      </c>
      <c r="O16" s="32"/>
      <c r="V16" s="33"/>
      <c r="W16" s="8"/>
    </row>
    <row r="17" spans="2:65" ht="14.45" customHeight="1" x14ac:dyDescent="0.2">
      <c r="B17" s="27"/>
      <c r="C17" s="14" t="s">
        <v>99</v>
      </c>
      <c r="D17" s="28"/>
      <c r="E17" s="29" t="s">
        <v>68</v>
      </c>
      <c r="F17" s="19">
        <v>0</v>
      </c>
      <c r="G17" s="30" t="s">
        <v>111</v>
      </c>
      <c r="H17" s="14" t="s">
        <v>99</v>
      </c>
      <c r="I17" s="28"/>
      <c r="J17" s="28"/>
      <c r="K17" s="28" t="s">
        <v>68</v>
      </c>
      <c r="L17" s="28"/>
      <c r="M17" s="83" t="s">
        <v>68</v>
      </c>
      <c r="O17" s="32"/>
      <c r="Q17" s="8"/>
      <c r="R17" s="8"/>
      <c r="S17" s="8"/>
      <c r="T17" s="8"/>
      <c r="U17" s="8"/>
      <c r="V17" s="33"/>
    </row>
    <row r="18" spans="2:65" ht="14.45" customHeight="1" x14ac:dyDescent="0.2">
      <c r="B18" s="27"/>
      <c r="C18" s="14" t="s">
        <v>100</v>
      </c>
      <c r="D18" s="28"/>
      <c r="E18" s="29" t="s">
        <v>68</v>
      </c>
      <c r="F18" s="19">
        <v>0</v>
      </c>
      <c r="G18" s="30" t="s">
        <v>111</v>
      </c>
      <c r="H18" s="14" t="s">
        <v>100</v>
      </c>
      <c r="I18" s="28"/>
      <c r="J18" s="28"/>
      <c r="K18" s="28" t="s">
        <v>68</v>
      </c>
      <c r="L18" s="28"/>
      <c r="M18" s="83" t="s">
        <v>68</v>
      </c>
      <c r="O18" s="32"/>
      <c r="V18" s="33"/>
    </row>
    <row r="19" spans="2:65" ht="14.45" customHeight="1" x14ac:dyDescent="0.2">
      <c r="B19" s="27"/>
      <c r="C19" s="14" t="s">
        <v>101</v>
      </c>
      <c r="D19" s="28"/>
      <c r="E19" s="29" t="s">
        <v>68</v>
      </c>
      <c r="F19" s="19">
        <v>0</v>
      </c>
      <c r="G19" s="30" t="s">
        <v>111</v>
      </c>
      <c r="H19" s="14" t="s">
        <v>101</v>
      </c>
      <c r="I19" s="28"/>
      <c r="J19" s="28"/>
      <c r="K19" s="28" t="s">
        <v>68</v>
      </c>
      <c r="L19" s="28"/>
      <c r="M19" s="83" t="s">
        <v>68</v>
      </c>
      <c r="O19" s="32"/>
      <c r="V19" s="33"/>
    </row>
    <row r="20" spans="2:65" ht="14.45" customHeight="1" x14ac:dyDescent="0.2">
      <c r="B20" s="27"/>
      <c r="C20" s="14" t="s">
        <v>102</v>
      </c>
      <c r="D20" s="28"/>
      <c r="E20" s="29" t="s">
        <v>68</v>
      </c>
      <c r="F20" s="19">
        <v>0</v>
      </c>
      <c r="G20" s="30" t="s">
        <v>111</v>
      </c>
      <c r="H20" s="14" t="s">
        <v>102</v>
      </c>
      <c r="I20" s="28"/>
      <c r="J20" s="28"/>
      <c r="K20" s="28" t="s">
        <v>68</v>
      </c>
      <c r="L20" s="28"/>
      <c r="M20" s="83" t="s">
        <v>68</v>
      </c>
      <c r="V20" s="33"/>
    </row>
    <row r="21" spans="2:65" ht="14.45" customHeight="1" x14ac:dyDescent="0.2">
      <c r="B21" s="27"/>
      <c r="C21" s="14" t="s">
        <v>103</v>
      </c>
      <c r="D21" s="28"/>
      <c r="E21" s="29" t="s">
        <v>68</v>
      </c>
      <c r="F21" s="19">
        <v>0</v>
      </c>
      <c r="G21" s="30" t="s">
        <v>111</v>
      </c>
      <c r="H21" s="14" t="s">
        <v>103</v>
      </c>
      <c r="I21" s="28"/>
      <c r="J21" s="28"/>
      <c r="K21" s="28" t="s">
        <v>68</v>
      </c>
      <c r="L21" s="28"/>
      <c r="M21" s="83" t="s">
        <v>68</v>
      </c>
      <c r="V21" s="33"/>
    </row>
    <row r="22" spans="2:65" ht="36.700000000000003" customHeight="1" x14ac:dyDescent="0.2">
      <c r="B22" s="101"/>
      <c r="C22" s="101"/>
      <c r="D22" s="101"/>
      <c r="E22" s="101"/>
      <c r="F22" s="101"/>
      <c r="G22" s="101"/>
      <c r="H22" s="102" t="s">
        <v>84</v>
      </c>
      <c r="I22" s="102"/>
      <c r="J22" s="102"/>
      <c r="K22" s="102"/>
      <c r="L22" s="102"/>
      <c r="M22" s="102"/>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row>
    <row r="23" spans="2:65" ht="15.3" customHeight="1" x14ac:dyDescent="0.2">
      <c r="B23" s="36"/>
      <c r="C23" s="25"/>
      <c r="D23" s="26"/>
      <c r="E23" s="32"/>
      <c r="F23" s="37"/>
      <c r="G23" s="37"/>
      <c r="H23" s="37"/>
      <c r="I23" s="26"/>
      <c r="J23" s="26"/>
      <c r="K23" s="26"/>
      <c r="L23" s="26"/>
      <c r="M23" s="2"/>
      <c r="V23" s="33"/>
    </row>
    <row r="24" spans="2:65" ht="15.3"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row>
    <row r="25" spans="2:65" ht="15.3" hidden="1" customHeight="1" x14ac:dyDescent="0.2">
      <c r="C25" s="25"/>
      <c r="E25" s="32"/>
      <c r="F25" s="37"/>
      <c r="G25" s="37"/>
      <c r="H25" s="37"/>
      <c r="K25" s="26"/>
      <c r="M25" s="2"/>
      <c r="V25" s="33"/>
    </row>
    <row r="26" spans="2:65" ht="15.3" hidden="1" customHeight="1" x14ac:dyDescent="0.2">
      <c r="B26" s="38"/>
      <c r="C26" s="25"/>
      <c r="F26" s="37"/>
      <c r="G26" s="37"/>
      <c r="H26" s="37"/>
      <c r="M26" s="8"/>
      <c r="V26" s="33"/>
    </row>
    <row r="27" spans="2:65" ht="15.3" hidden="1" customHeight="1" x14ac:dyDescent="0.2">
      <c r="B27" s="25"/>
      <c r="C27" s="25"/>
      <c r="D27" s="25"/>
      <c r="E27" s="25"/>
      <c r="F27" s="25"/>
      <c r="G27" s="25"/>
      <c r="H27" s="25"/>
      <c r="I27" s="25"/>
      <c r="J27" s="25"/>
      <c r="K27" s="25"/>
      <c r="L27" s="26"/>
      <c r="M27" s="25"/>
      <c r="V27" s="39"/>
    </row>
    <row r="28" spans="2:65" ht="15.3" hidden="1" customHeight="1" x14ac:dyDescent="0.2">
      <c r="B28" s="36"/>
      <c r="C28" s="25"/>
      <c r="D28" s="26"/>
      <c r="E28" s="32"/>
      <c r="F28" s="37"/>
      <c r="G28" s="37"/>
      <c r="H28" s="37"/>
      <c r="I28" s="26"/>
      <c r="J28" s="26"/>
      <c r="K28" s="26"/>
      <c r="L28" s="26"/>
      <c r="M28" s="2"/>
      <c r="V28" s="39"/>
    </row>
  </sheetData>
  <mergeCells count="15">
    <mergeCell ref="B22:G22"/>
    <mergeCell ref="H22:M22"/>
    <mergeCell ref="B5:C5"/>
    <mergeCell ref="H5:I5"/>
    <mergeCell ref="B6:G6"/>
    <mergeCell ref="H6:M6"/>
    <mergeCell ref="B14:G14"/>
    <mergeCell ref="H14:M14"/>
    <mergeCell ref="B2:G2"/>
    <mergeCell ref="H2:M2"/>
    <mergeCell ref="B3:G3"/>
    <mergeCell ref="H3:M3"/>
    <mergeCell ref="B4:C4"/>
    <mergeCell ref="F4:G4"/>
    <mergeCell ref="H4:I4"/>
  </mergeCells>
  <conditionalFormatting sqref="F7:F13 F15:F21">
    <cfRule type="cellIs" dxfId="8" priority="3" stopIfTrue="1" operator="greaterThan">
      <formula>0</formula>
    </cfRule>
  </conditionalFormatting>
  <conditionalFormatting sqref="F7:F13 F15:F21">
    <cfRule type="cellIs" dxfId="7" priority="2" stopIfTrue="1" operator="greaterThan">
      <formula>5</formula>
    </cfRule>
  </conditionalFormatting>
  <conditionalFormatting sqref="F7:F13 F15:F21">
    <cfRule type="cellIs" dxfId="6"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showGridLines="0" showRowColHeaders="0" topLeftCell="A10" zoomScale="110" workbookViewId="0">
      <selection activeCell="F7" sqref="F7"/>
    </sheetView>
  </sheetViews>
  <sheetFormatPr defaultColWidth="0" defaultRowHeight="15.3" customHeight="1" zeroHeight="1" x14ac:dyDescent="0.2"/>
  <cols>
    <col min="1" max="1" width="3.625" bestFit="1" customWidth="1"/>
    <col min="2" max="2" width="32.25" style="1" bestFit="1" customWidth="1"/>
    <col min="3" max="3" width="5.625" style="1" bestFit="1" customWidth="1"/>
    <col min="4" max="4" width="14.125" style="1" bestFit="1" customWidth="1"/>
    <col min="5" max="5" width="7.625" style="1" bestFit="1" customWidth="1"/>
    <col min="6" max="6" width="14.125" style="1" bestFit="1" customWidth="1"/>
    <col min="7" max="8" width="7.625" style="40" bestFit="1" customWidth="1"/>
    <col min="9" max="9" width="15.25" style="1" bestFit="1" customWidth="1"/>
    <col min="10" max="10" width="3.625" bestFit="1" customWidth="1"/>
    <col min="11" max="64" width="5.75" hidden="1" bestFit="1" customWidth="1"/>
    <col min="65" max="65" width="11.375" hidden="1" bestFit="1"/>
    <col min="66" max="16384" width="11.375" hidden="1"/>
  </cols>
  <sheetData>
    <row r="1" spans="2:9" ht="12.9" x14ac:dyDescent="0.2"/>
    <row r="2" spans="2:9" ht="14.95" customHeight="1" x14ac:dyDescent="0.2">
      <c r="B2" s="93" t="s">
        <v>104</v>
      </c>
      <c r="C2" s="93"/>
      <c r="D2" s="93"/>
      <c r="E2" s="93"/>
      <c r="F2" s="93"/>
      <c r="G2" s="93"/>
      <c r="H2" s="93"/>
      <c r="I2" s="93"/>
    </row>
    <row r="3" spans="2:9" ht="14.95" customHeight="1" x14ac:dyDescent="0.2">
      <c r="B3" s="93" t="s">
        <v>105</v>
      </c>
      <c r="C3" s="93"/>
      <c r="D3" s="93"/>
      <c r="E3" s="93"/>
      <c r="F3" s="93"/>
      <c r="G3" s="93"/>
      <c r="H3" s="93"/>
      <c r="I3" s="93"/>
    </row>
    <row r="4" spans="2:9" ht="14.95" customHeight="1" x14ac:dyDescent="0.2">
      <c r="B4" s="104" t="s">
        <v>106</v>
      </c>
      <c r="C4" s="104"/>
      <c r="D4" s="104"/>
      <c r="E4" s="104"/>
      <c r="F4" s="104"/>
      <c r="G4" s="104"/>
      <c r="H4" s="104"/>
      <c r="I4" s="104"/>
    </row>
    <row r="5" spans="2:9" ht="14.45" customHeight="1" x14ac:dyDescent="0.2">
      <c r="B5" s="94"/>
      <c r="C5" s="94"/>
      <c r="D5" s="100" t="s">
        <v>60</v>
      </c>
      <c r="E5" s="100"/>
      <c r="F5" s="100"/>
      <c r="G5" s="100" t="s">
        <v>107</v>
      </c>
      <c r="H5" s="100"/>
      <c r="I5" s="100" t="s">
        <v>108</v>
      </c>
    </row>
    <row r="6" spans="2:9" ht="59.95" customHeight="1" x14ac:dyDescent="0.2">
      <c r="B6" s="94"/>
      <c r="C6" s="94"/>
      <c r="D6" s="100" t="s">
        <v>109</v>
      </c>
      <c r="E6" s="100"/>
      <c r="F6" s="14" t="s">
        <v>110</v>
      </c>
      <c r="G6" s="100"/>
      <c r="H6" s="100"/>
      <c r="I6" s="100"/>
    </row>
    <row r="7" spans="2:9" ht="14.45" customHeight="1" x14ac:dyDescent="0.2">
      <c r="B7" s="7" t="s">
        <v>25</v>
      </c>
      <c r="C7" s="14">
        <v>401</v>
      </c>
      <c r="D7" s="20">
        <f>SUMIF(Dział_3A!$E$7:$E$13,$B7,Dział_3A!$F$7:$F$13)+SUMIF(Dział_3A!$E$15:$E$21,$B7,Dział_3A!$F$15:$F$21)+SUMIF(Dział_3B!$E$7:$E$13,$B7,Dział_3B!$F$7:$F$13)+SUMIF(Dział_3B!$E$15:$E$21,$B7,Dział_3B!$F$15:$F$21)</f>
        <v>0</v>
      </c>
      <c r="E7" s="30" t="s">
        <v>111</v>
      </c>
      <c r="F7" s="41">
        <v>0</v>
      </c>
      <c r="G7" s="42">
        <f>Listy!E3</f>
        <v>27</v>
      </c>
      <c r="H7" s="42" t="s">
        <v>112</v>
      </c>
      <c r="I7" s="43">
        <f t="shared" ref="I7:I20" si="0">((D7-F7)*G7*1000)+(F7*2*G7*1000)</f>
        <v>0</v>
      </c>
    </row>
    <row r="8" spans="2:9" ht="14.45" customHeight="1" x14ac:dyDescent="0.2">
      <c r="B8" s="7" t="s">
        <v>26</v>
      </c>
      <c r="C8" s="14">
        <f t="shared" ref="C8:C21" si="1">C7+1</f>
        <v>402</v>
      </c>
      <c r="D8" s="20">
        <f>SUMIF(Dział_3A!$E$7:$E$13,B8,Dział_3A!$F$7:$F$13)+SUMIF(Dział_3A!$E$15:$E$21,B8,Dział_3A!$F$15:$F$21)+SUMIF(Dział_3B!$E$7:$E$13,B8,Dział_3B!$F$7:$F$13)+SUMIF(Dział_3B!$E$15:$E$21,B8,Dział_3B!$F$15:$F$21)</f>
        <v>0</v>
      </c>
      <c r="E8" s="30" t="s">
        <v>111</v>
      </c>
      <c r="F8" s="16">
        <v>0</v>
      </c>
      <c r="G8" s="42">
        <f>Listy!E4</f>
        <v>37</v>
      </c>
      <c r="H8" s="42" t="s">
        <v>112</v>
      </c>
      <c r="I8" s="43">
        <f t="shared" si="0"/>
        <v>0</v>
      </c>
    </row>
    <row r="9" spans="2:9" ht="14.45" customHeight="1" x14ac:dyDescent="0.2">
      <c r="B9" s="7" t="s">
        <v>113</v>
      </c>
      <c r="C9" s="14">
        <f t="shared" si="1"/>
        <v>403</v>
      </c>
      <c r="D9" s="20">
        <f>SUMIF(Dział_3A!$E$7:$E$13,B9,Dział_3A!$F$7:$F$13)+SUMIF(Dział_3A!$E$15:$E$21,B9,Dział_3A!$F$15:$F$21)+SUMIF(Dział_3B!$E$7:$E$13,B9,Dział_3B!$F$7:$F$13)+SUMIF(Dział_3B!$E$15:$E$21,B9,Dział_3B!$F$15:$F$21)</f>
        <v>0</v>
      </c>
      <c r="E9" s="30" t="s">
        <v>111</v>
      </c>
      <c r="F9" s="16">
        <v>0</v>
      </c>
      <c r="G9" s="42">
        <f>Listy!E5</f>
        <v>43</v>
      </c>
      <c r="H9" s="42" t="s">
        <v>112</v>
      </c>
      <c r="I9" s="43">
        <f t="shared" si="0"/>
        <v>0</v>
      </c>
    </row>
    <row r="10" spans="2:9" ht="14.45" customHeight="1" x14ac:dyDescent="0.2">
      <c r="B10" s="7" t="s">
        <v>114</v>
      </c>
      <c r="C10" s="14">
        <f t="shared" si="1"/>
        <v>404</v>
      </c>
      <c r="D10" s="20">
        <f>SUMIF(Dział_3A!$E$7:$E$13,B10,Dział_3A!$F$7:$F$13)+SUMIF(Dział_3A!$E$15:$E$21,B10,Dział_3A!$F$15:$F$21)+SUMIF(Dział_3B!$E$7:$E$13,B10,Dział_3B!$F$7:$F$13)+SUMIF(Dział_3B!$E$15:$E$21,B10,Dział_3B!$F$15:$F$21)</f>
        <v>0</v>
      </c>
      <c r="E10" s="30" t="s">
        <v>111</v>
      </c>
      <c r="F10" s="16">
        <v>0</v>
      </c>
      <c r="G10" s="42">
        <f>Listy!E6</f>
        <v>44</v>
      </c>
      <c r="H10" s="42" t="s">
        <v>112</v>
      </c>
      <c r="I10" s="43">
        <f t="shared" si="0"/>
        <v>0</v>
      </c>
    </row>
    <row r="11" spans="2:9" ht="14.45" customHeight="1" x14ac:dyDescent="0.2">
      <c r="B11" s="7" t="s">
        <v>29</v>
      </c>
      <c r="C11" s="14">
        <f t="shared" si="1"/>
        <v>405</v>
      </c>
      <c r="D11" s="20">
        <f>SUMIF(Dział_3A!$E$7:$E$13,B11,Dział_3A!$F$7:$F$13)+SUMIF(Dział_3A!$E$15:$E$21,B11,Dział_3A!$F$15:$F$21)+SUMIF(Dział_3B!$E$7:$E$13,B11,Dział_3B!$F$7:$F$13)+SUMIF(Dział_3B!$E$15:$E$21,B11,Dział_3B!$F$15:$F$21)</f>
        <v>0</v>
      </c>
      <c r="E11" s="30" t="s">
        <v>111</v>
      </c>
      <c r="F11" s="16">
        <v>0</v>
      </c>
      <c r="G11" s="44">
        <f>Listy!E7</f>
        <v>40.1</v>
      </c>
      <c r="H11" s="42" t="s">
        <v>112</v>
      </c>
      <c r="I11" s="43">
        <f t="shared" si="0"/>
        <v>0</v>
      </c>
    </row>
    <row r="12" spans="2:9" ht="14.45" customHeight="1" x14ac:dyDescent="0.2">
      <c r="B12" s="7" t="s">
        <v>30</v>
      </c>
      <c r="C12" s="14">
        <f t="shared" si="1"/>
        <v>406</v>
      </c>
      <c r="D12" s="20">
        <f>SUMIF(Dział_3A!$E$7:$E$13,B12,Dział_3A!$F$7:$F$13)+SUMIF(Dział_3A!$E$15:$E$21,B12,Dział_3A!$F$15:$F$21)+SUMIF(Dział_3B!$E$7:$E$13,B12,Dział_3B!$F$7:$F$13)+SUMIF(Dział_3B!$E$15:$E$21,B12,Dział_3B!$F$15:$F$21)</f>
        <v>0</v>
      </c>
      <c r="E12" s="30" t="s">
        <v>111</v>
      </c>
      <c r="F12" s="16">
        <v>0</v>
      </c>
      <c r="G12" s="42">
        <f>Listy!E8</f>
        <v>20</v>
      </c>
      <c r="H12" s="42" t="s">
        <v>112</v>
      </c>
      <c r="I12" s="43">
        <f t="shared" si="0"/>
        <v>0</v>
      </c>
    </row>
    <row r="13" spans="2:9" ht="14.45" customHeight="1" x14ac:dyDescent="0.2">
      <c r="B13" s="7" t="s">
        <v>31</v>
      </c>
      <c r="C13" s="14">
        <f t="shared" si="1"/>
        <v>407</v>
      </c>
      <c r="D13" s="20">
        <f>SUMIF(Dział_3A!$E$7:$E$13,B13,Dział_3A!$F$7:$F$13)+SUMIF(Dział_3A!$E$15:$E$21,B13,Dział_3A!$F$15:$F$21)+SUMIF(Dział_3B!$E$7:$E$13,B13,Dział_3B!$F$7:$F$13)+SUMIF(Dział_3B!$E$15:$E$21,B13,Dział_3B!$F$15:$F$21)</f>
        <v>0</v>
      </c>
      <c r="E13" s="30" t="s">
        <v>111</v>
      </c>
      <c r="F13" s="16">
        <v>0</v>
      </c>
      <c r="G13" s="42">
        <f>Listy!E9</f>
        <v>33</v>
      </c>
      <c r="H13" s="42" t="s">
        <v>112</v>
      </c>
      <c r="I13" s="43">
        <f t="shared" si="0"/>
        <v>0</v>
      </c>
    </row>
    <row r="14" spans="2:9" ht="14.45" customHeight="1" x14ac:dyDescent="0.2">
      <c r="B14" s="7" t="s">
        <v>32</v>
      </c>
      <c r="C14" s="14">
        <f t="shared" si="1"/>
        <v>408</v>
      </c>
      <c r="D14" s="20">
        <f>SUMIF(Dział_3A!$E$7:$E$13,B14,Dział_3A!$F$7:$F$13)+SUMIF(Dział_3A!$E$15:$E$21,B14,Dział_3A!$F$15:$F$21)+SUMIF(Dział_3B!$E$7:$E$13,B14,Dział_3B!$F$7:$F$13)+SUMIF(Dział_3B!$E$15:$E$21,B14,Dział_3B!$F$15:$F$21)</f>
        <v>0</v>
      </c>
      <c r="E14" s="30" t="s">
        <v>111</v>
      </c>
      <c r="F14" s="16">
        <v>0</v>
      </c>
      <c r="G14" s="42">
        <f>Listy!E10</f>
        <v>28</v>
      </c>
      <c r="H14" s="42" t="s">
        <v>112</v>
      </c>
      <c r="I14" s="43">
        <f t="shared" si="0"/>
        <v>0</v>
      </c>
    </row>
    <row r="15" spans="2:9" ht="14.45" customHeight="1" x14ac:dyDescent="0.2">
      <c r="B15" s="7" t="s">
        <v>33</v>
      </c>
      <c r="C15" s="14">
        <f t="shared" si="1"/>
        <v>409</v>
      </c>
      <c r="D15" s="20">
        <f>SUMIF(Dział_3A!$E$7:$E$13,B15,Dział_3A!$F$7:$F$13)+SUMIF(Dział_3A!$E$15:$E$21,B15,Dział_3A!$F$15:$F$21)+SUMIF(Dział_3B!$E$7:$E$13,B15,Dział_3B!$F$7:$F$13)+SUMIF(Dział_3B!$E$15:$E$21,B15,Dział_3B!$F$15:$F$21)</f>
        <v>0</v>
      </c>
      <c r="E15" s="30" t="s">
        <v>111</v>
      </c>
      <c r="F15" s="16">
        <v>0</v>
      </c>
      <c r="G15" s="42">
        <f>Listy!E11</f>
        <v>37</v>
      </c>
      <c r="H15" s="42" t="s">
        <v>112</v>
      </c>
      <c r="I15" s="43">
        <f t="shared" si="0"/>
        <v>0</v>
      </c>
    </row>
    <row r="16" spans="2:9" ht="14.45" customHeight="1" x14ac:dyDescent="0.2">
      <c r="B16" s="45" t="s">
        <v>34</v>
      </c>
      <c r="C16" s="14">
        <f t="shared" si="1"/>
        <v>410</v>
      </c>
      <c r="D16" s="20">
        <f>SUMIF(Dział_3A!$E$7:$E$13,B16,Dział_3A!$F$7:$F$13)+SUMIF(Dział_3A!$E$15:$E$21,B16,Dział_3A!$F$15:$F$21)+SUMIF(Dział_3B!$E$7:$E$13,B16,Dział_3B!$F$7:$F$13)+SUMIF(Dział_3B!$E$15:$E$21,B16,Dział_3B!$F$15:$F$21)</f>
        <v>0</v>
      </c>
      <c r="E16" s="30" t="s">
        <v>111</v>
      </c>
      <c r="F16" s="16">
        <v>0</v>
      </c>
      <c r="G16" s="44">
        <v>46.1</v>
      </c>
      <c r="H16" s="42" t="s">
        <v>112</v>
      </c>
      <c r="I16" s="43">
        <f t="shared" si="0"/>
        <v>0</v>
      </c>
    </row>
    <row r="17" spans="2:9" ht="14.45" customHeight="1" x14ac:dyDescent="0.2">
      <c r="B17" s="45" t="s">
        <v>35</v>
      </c>
      <c r="C17" s="14">
        <f t="shared" si="1"/>
        <v>411</v>
      </c>
      <c r="D17" s="20">
        <f>SUMIF(Dział_3A!$E$7:$E$13,B17,Dział_3A!$F$7:$F$13)+SUMIF(Dział_3A!$E$15:$E$21,B17,Dział_3A!$F$15:$F$21)+SUMIF(Dział_3B!$E$7:$E$13,B17,Dział_3B!$F$7:$F$13)+SUMIF(Dział_3B!$E$15:$E$21,B17,Dział_3B!$F$15:$F$21)</f>
        <v>0</v>
      </c>
      <c r="E17" s="30" t="s">
        <v>111</v>
      </c>
      <c r="F17" s="16">
        <v>0</v>
      </c>
      <c r="G17" s="46">
        <v>46.36</v>
      </c>
      <c r="H17" s="42" t="s">
        <v>112</v>
      </c>
      <c r="I17" s="43">
        <f t="shared" si="0"/>
        <v>0</v>
      </c>
    </row>
    <row r="18" spans="2:9" ht="14.45" customHeight="1" x14ac:dyDescent="0.2">
      <c r="B18" s="15" t="s">
        <v>36</v>
      </c>
      <c r="C18" s="14">
        <f t="shared" si="1"/>
        <v>412</v>
      </c>
      <c r="D18" s="20">
        <f>SUMIF(Dział_3A!$E$7:$E$13,B18,Dział_3A!$F$7:$F$13)+SUMIF(Dział_3A!$E$15:$E$21,B18,Dział_3A!$F$15:$F$21)+SUMIF(Dział_3B!$E$7:$E$13,B18,Dział_3B!$F$7:$F$13)+SUMIF(Dział_3B!$E$15:$E$21,B18,Dział_3B!$F$15:$F$21)</f>
        <v>0</v>
      </c>
      <c r="E18" s="30" t="s">
        <v>111</v>
      </c>
      <c r="F18" s="16">
        <v>0</v>
      </c>
      <c r="G18" s="42">
        <v>50</v>
      </c>
      <c r="H18" s="42" t="s">
        <v>112</v>
      </c>
      <c r="I18" s="43">
        <f t="shared" si="0"/>
        <v>0</v>
      </c>
    </row>
    <row r="19" spans="2:9" ht="14.45" customHeight="1" x14ac:dyDescent="0.2">
      <c r="B19" s="15" t="s">
        <v>37</v>
      </c>
      <c r="C19" s="14">
        <f t="shared" si="1"/>
        <v>413</v>
      </c>
      <c r="D19" s="20">
        <f>SUMIF(Dział_3A!$E$7:$E$13,B19,Dział_3A!$F$7:$F$13)+SUMIF(Dział_3A!$E$15:$E$21,B19,Dział_3A!$F$15:$F$21)+SUMIF(Dział_3B!$E$7:$E$13,B19,Dział_3B!$F$7:$F$13)+SUMIF(Dział_3B!$E$15:$E$21,B19,Dział_3B!$F$15:$F$21)</f>
        <v>0</v>
      </c>
      <c r="E19" s="30" t="s">
        <v>111</v>
      </c>
      <c r="F19" s="16">
        <v>0</v>
      </c>
      <c r="G19" s="42">
        <v>50</v>
      </c>
      <c r="H19" s="42" t="s">
        <v>112</v>
      </c>
      <c r="I19" s="43">
        <f t="shared" si="0"/>
        <v>0</v>
      </c>
    </row>
    <row r="20" spans="2:9" ht="14.45" customHeight="1" x14ac:dyDescent="0.2">
      <c r="B20" s="15" t="s">
        <v>38</v>
      </c>
      <c r="C20" s="14">
        <f t="shared" si="1"/>
        <v>414</v>
      </c>
      <c r="D20" s="20">
        <f>SUMIF(Dział_3A!$E$7:$E$13,B20,Dział_3A!$F$7:$F$13)+SUMIF(Dział_3A!$E$15:$E$21,B20,Dział_3A!$F$15:$F$21)+SUMIF(Dział_3B!$E$7:$E$13,B20,Dział_3B!$F$7:$F$13)+SUMIF(Dział_3B!$E$15:$E$21,B20,Dział_3B!$F$15:$F$21)</f>
        <v>0</v>
      </c>
      <c r="E20" s="30" t="s">
        <v>111</v>
      </c>
      <c r="F20" s="16">
        <v>0</v>
      </c>
      <c r="G20" s="42">
        <v>120</v>
      </c>
      <c r="H20" s="42" t="s">
        <v>112</v>
      </c>
      <c r="I20" s="43">
        <f t="shared" si="0"/>
        <v>0</v>
      </c>
    </row>
    <row r="21" spans="2:9" ht="14.45" customHeight="1" x14ac:dyDescent="0.2">
      <c r="B21" s="47" t="s">
        <v>115</v>
      </c>
      <c r="C21" s="48">
        <f t="shared" si="1"/>
        <v>415</v>
      </c>
      <c r="D21" s="94"/>
      <c r="E21" s="94"/>
      <c r="F21" s="94"/>
      <c r="G21" s="94"/>
      <c r="H21" s="94"/>
      <c r="I21" s="49">
        <f>SUM(I7:I19)</f>
        <v>0</v>
      </c>
    </row>
    <row r="22" spans="2:9" ht="30.25" customHeight="1" x14ac:dyDescent="0.2">
      <c r="B22" s="105" t="s">
        <v>116</v>
      </c>
      <c r="C22" s="105"/>
      <c r="D22" s="105"/>
      <c r="E22" s="105"/>
      <c r="F22" s="105"/>
      <c r="G22" s="105"/>
      <c r="H22" s="105"/>
      <c r="I22" s="105"/>
    </row>
    <row r="23" spans="2:9" ht="15.3" customHeight="1" x14ac:dyDescent="0.2">
      <c r="B23" s="50" t="s">
        <v>117</v>
      </c>
      <c r="C23" s="51" t="s">
        <v>118</v>
      </c>
      <c r="D23" s="52">
        <v>0</v>
      </c>
      <c r="E23" s="53" t="s">
        <v>111</v>
      </c>
      <c r="F23" s="54"/>
      <c r="G23" s="55"/>
      <c r="H23" s="56" t="s">
        <v>112</v>
      </c>
      <c r="I23" s="57">
        <f t="shared" ref="I23:I29" si="2">D23*G23*1000</f>
        <v>0</v>
      </c>
    </row>
    <row r="24" spans="2:9" ht="15.3" customHeight="1" x14ac:dyDescent="0.2">
      <c r="B24" s="50" t="s">
        <v>117</v>
      </c>
      <c r="C24" s="51" t="s">
        <v>119</v>
      </c>
      <c r="D24" s="52">
        <v>0</v>
      </c>
      <c r="E24" s="53" t="s">
        <v>111</v>
      </c>
      <c r="F24" s="54"/>
      <c r="G24" s="55"/>
      <c r="H24" s="56" t="s">
        <v>112</v>
      </c>
      <c r="I24" s="57">
        <f t="shared" si="2"/>
        <v>0</v>
      </c>
    </row>
    <row r="25" spans="2:9" ht="15.3" customHeight="1" x14ac:dyDescent="0.2">
      <c r="B25" s="50" t="s">
        <v>117</v>
      </c>
      <c r="C25" s="51" t="s">
        <v>120</v>
      </c>
      <c r="D25" s="52">
        <v>0</v>
      </c>
      <c r="E25" s="53" t="s">
        <v>111</v>
      </c>
      <c r="F25" s="54"/>
      <c r="G25" s="55"/>
      <c r="H25" s="56" t="s">
        <v>112</v>
      </c>
      <c r="I25" s="57">
        <f t="shared" si="2"/>
        <v>0</v>
      </c>
    </row>
    <row r="26" spans="2:9" ht="15.3" customHeight="1" x14ac:dyDescent="0.2">
      <c r="B26" s="106" t="s">
        <v>121</v>
      </c>
      <c r="C26" s="106"/>
      <c r="D26" s="106"/>
      <c r="E26" s="106"/>
      <c r="F26" s="106"/>
      <c r="G26" s="106"/>
      <c r="H26" s="106"/>
      <c r="I26" s="106"/>
    </row>
    <row r="27" spans="2:9" ht="15.3" customHeight="1" x14ac:dyDescent="0.2">
      <c r="B27" s="50" t="s">
        <v>117</v>
      </c>
      <c r="C27" s="51" t="s">
        <v>122</v>
      </c>
      <c r="D27" s="58">
        <v>0</v>
      </c>
      <c r="E27" s="59" t="s">
        <v>111</v>
      </c>
      <c r="F27" s="54"/>
      <c r="G27" s="60"/>
      <c r="H27" s="56" t="s">
        <v>112</v>
      </c>
      <c r="I27" s="57">
        <f t="shared" si="2"/>
        <v>0</v>
      </c>
    </row>
    <row r="28" spans="2:9" ht="15.3" customHeight="1" x14ac:dyDescent="0.2">
      <c r="B28" s="50" t="s">
        <v>117</v>
      </c>
      <c r="C28" s="51" t="s">
        <v>123</v>
      </c>
      <c r="D28" s="58">
        <v>0</v>
      </c>
      <c r="E28" s="59" t="s">
        <v>111</v>
      </c>
      <c r="F28" s="54"/>
      <c r="G28" s="60"/>
      <c r="H28" s="56" t="s">
        <v>112</v>
      </c>
      <c r="I28" s="57">
        <f t="shared" si="2"/>
        <v>0</v>
      </c>
    </row>
    <row r="29" spans="2:9" ht="15.3" customHeight="1" x14ac:dyDescent="0.2">
      <c r="B29" s="50" t="s">
        <v>117</v>
      </c>
      <c r="C29" s="51" t="s">
        <v>124</v>
      </c>
      <c r="D29" s="61">
        <v>0</v>
      </c>
      <c r="E29" s="62" t="s">
        <v>111</v>
      </c>
      <c r="F29" s="54"/>
      <c r="G29" s="63"/>
      <c r="H29" s="64" t="s">
        <v>112</v>
      </c>
      <c r="I29" s="57">
        <f t="shared" si="2"/>
        <v>0</v>
      </c>
    </row>
    <row r="30" spans="2:9" ht="15.3" customHeight="1" x14ac:dyDescent="0.2">
      <c r="B30" s="65" t="s">
        <v>125</v>
      </c>
      <c r="C30" s="66">
        <v>418</v>
      </c>
      <c r="D30" s="107"/>
      <c r="E30" s="107"/>
      <c r="F30" s="107"/>
      <c r="G30" s="107"/>
      <c r="H30" s="107"/>
      <c r="I30" s="67">
        <f>SUM(I23:I29)</f>
        <v>0</v>
      </c>
    </row>
    <row r="31" spans="2:9" s="68" customFormat="1" ht="30.25" customHeight="1" x14ac:dyDescent="0.2">
      <c r="B31" s="108" t="s">
        <v>126</v>
      </c>
      <c r="C31" s="108"/>
      <c r="D31" s="108"/>
      <c r="E31" s="108"/>
      <c r="F31" s="108"/>
      <c r="G31" s="108"/>
      <c r="H31" s="108"/>
      <c r="I31" s="108"/>
    </row>
    <row r="32" spans="2:9" ht="15.3" customHeight="1" x14ac:dyDescent="0.2"/>
  </sheetData>
  <mergeCells count="13">
    <mergeCell ref="D21:H21"/>
    <mergeCell ref="B22:I22"/>
    <mergeCell ref="B26:I26"/>
    <mergeCell ref="D30:H30"/>
    <mergeCell ref="B31:I31"/>
    <mergeCell ref="B2:I2"/>
    <mergeCell ref="B3:I3"/>
    <mergeCell ref="B4:I4"/>
    <mergeCell ref="B5:C6"/>
    <mergeCell ref="D5:F5"/>
    <mergeCell ref="G5:H6"/>
    <mergeCell ref="I5:I6"/>
    <mergeCell ref="D6:E6"/>
  </mergeCells>
  <conditionalFormatting sqref="F7:F20">
    <cfRule type="cellIs" dxfId="5" priority="4" stopIfTrue="1" operator="greaterThan">
      <formula>0</formula>
    </cfRule>
  </conditionalFormatting>
  <conditionalFormatting sqref="D7:D20">
    <cfRule type="cellIs" dxfId="4" priority="3" stopIfTrue="1" operator="greaterThan">
      <formula>0</formula>
    </cfRule>
  </conditionalFormatting>
  <conditionalFormatting sqref="D7:D20 I7:I21 D23:D25 I23:I25 I27:I30">
    <cfRule type="cellIs" dxfId="3"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showGridLines="0" showRowColHeaders="0" topLeftCell="A3" zoomScale="110" workbookViewId="0">
      <selection activeCell="F31" sqref="F31:H31"/>
    </sheetView>
  </sheetViews>
  <sheetFormatPr defaultColWidth="0" defaultRowHeight="15.3" customHeight="1" zeroHeight="1" x14ac:dyDescent="0.2"/>
  <cols>
    <col min="1" max="1" width="3.625" bestFit="1" customWidth="1"/>
    <col min="2" max="2" width="54.875" style="1" bestFit="1" customWidth="1"/>
    <col min="3" max="3" width="5.625" style="1" bestFit="1" customWidth="1"/>
    <col min="4" max="4" width="15.25" style="1" bestFit="1" customWidth="1"/>
    <col min="5" max="5" width="7.625" style="1" bestFit="1" customWidth="1"/>
    <col min="6" max="7" width="7.625" style="40" bestFit="1" customWidth="1"/>
    <col min="8" max="8" width="15.25" style="1" bestFit="1" customWidth="1"/>
    <col min="9" max="9" width="3.625" bestFit="1" customWidth="1"/>
    <col min="10" max="65" width="5.75" hidden="1" bestFit="1" customWidth="1"/>
    <col min="66" max="66" width="11.375" hidden="1" bestFit="1"/>
    <col min="67" max="16384" width="11.375" hidden="1"/>
  </cols>
  <sheetData>
    <row r="1" spans="2:8" ht="12.9" x14ac:dyDescent="0.2"/>
    <row r="2" spans="2:8" ht="14.95" customHeight="1" x14ac:dyDescent="0.2">
      <c r="B2" s="93" t="s">
        <v>127</v>
      </c>
      <c r="C2" s="93"/>
      <c r="D2" s="93"/>
      <c r="E2" s="93"/>
      <c r="F2" s="93"/>
      <c r="G2" s="93"/>
      <c r="H2" s="93"/>
    </row>
    <row r="3" spans="2:8" ht="14.95" customHeight="1" x14ac:dyDescent="0.2">
      <c r="B3" s="93" t="s">
        <v>105</v>
      </c>
      <c r="C3" s="93"/>
      <c r="D3" s="93"/>
      <c r="E3" s="93"/>
      <c r="F3" s="93"/>
      <c r="G3" s="93"/>
      <c r="H3" s="93"/>
    </row>
    <row r="4" spans="2:8" ht="14.95" customHeight="1" x14ac:dyDescent="0.2">
      <c r="B4" s="104" t="s">
        <v>128</v>
      </c>
      <c r="C4" s="104"/>
      <c r="D4" s="104"/>
      <c r="E4" s="104"/>
      <c r="F4" s="104"/>
      <c r="G4" s="104"/>
      <c r="H4" s="104"/>
    </row>
    <row r="5" spans="2:8" ht="14.45" customHeight="1" x14ac:dyDescent="0.2">
      <c r="B5" s="94"/>
      <c r="C5" s="94"/>
      <c r="D5" s="100" t="s">
        <v>60</v>
      </c>
      <c r="E5" s="100"/>
      <c r="F5" s="100" t="s">
        <v>107</v>
      </c>
      <c r="G5" s="100"/>
      <c r="H5" s="14" t="s">
        <v>108</v>
      </c>
    </row>
    <row r="6" spans="2:8" ht="14.45" customHeight="1" x14ac:dyDescent="0.2">
      <c r="B6" s="7" t="s">
        <v>25</v>
      </c>
      <c r="C6" s="14">
        <v>430</v>
      </c>
      <c r="D6" s="20">
        <f>SUM(Dział_1!D10:H10)</f>
        <v>0</v>
      </c>
      <c r="E6" s="30" t="s">
        <v>111</v>
      </c>
      <c r="F6" s="42">
        <f>Listy!E3</f>
        <v>27</v>
      </c>
      <c r="G6" s="42" t="s">
        <v>112</v>
      </c>
      <c r="H6" s="43">
        <f t="shared" ref="H6:H19" si="0">D6*F6*1000</f>
        <v>0</v>
      </c>
    </row>
    <row r="7" spans="2:8" ht="14.45" customHeight="1" x14ac:dyDescent="0.2">
      <c r="B7" s="7" t="s">
        <v>26</v>
      </c>
      <c r="C7" s="14">
        <f t="shared" ref="C7:C20" si="1">C6+1</f>
        <v>431</v>
      </c>
      <c r="D7" s="20">
        <f>SUM(Dział_1!D11:H11)</f>
        <v>0</v>
      </c>
      <c r="E7" s="30" t="s">
        <v>111</v>
      </c>
      <c r="F7" s="42">
        <f>Listy!E4</f>
        <v>37</v>
      </c>
      <c r="G7" s="42" t="s">
        <v>112</v>
      </c>
      <c r="H7" s="43">
        <f t="shared" si="0"/>
        <v>0</v>
      </c>
    </row>
    <row r="8" spans="2:8" ht="14.45" customHeight="1" x14ac:dyDescent="0.2">
      <c r="B8" s="7" t="s">
        <v>27</v>
      </c>
      <c r="C8" s="14">
        <f t="shared" si="1"/>
        <v>432</v>
      </c>
      <c r="D8" s="20">
        <f>SUM(Dział_1!D12:H12)</f>
        <v>0</v>
      </c>
      <c r="E8" s="30" t="s">
        <v>111</v>
      </c>
      <c r="F8" s="42">
        <f>Listy!E5</f>
        <v>43</v>
      </c>
      <c r="G8" s="42" t="s">
        <v>112</v>
      </c>
      <c r="H8" s="43">
        <f t="shared" si="0"/>
        <v>0</v>
      </c>
    </row>
    <row r="9" spans="2:8" ht="14.45" customHeight="1" x14ac:dyDescent="0.2">
      <c r="B9" s="7" t="s">
        <v>28</v>
      </c>
      <c r="C9" s="14">
        <f t="shared" si="1"/>
        <v>433</v>
      </c>
      <c r="D9" s="20">
        <f>SUM(Dział_1!D13:H13)</f>
        <v>0</v>
      </c>
      <c r="E9" s="30" t="s">
        <v>111</v>
      </c>
      <c r="F9" s="42">
        <f>Listy!E6</f>
        <v>44</v>
      </c>
      <c r="G9" s="42" t="s">
        <v>112</v>
      </c>
      <c r="H9" s="43">
        <f t="shared" si="0"/>
        <v>0</v>
      </c>
    </row>
    <row r="10" spans="2:8" ht="14.45" customHeight="1" x14ac:dyDescent="0.2">
      <c r="B10" s="7" t="s">
        <v>29</v>
      </c>
      <c r="C10" s="14">
        <f t="shared" si="1"/>
        <v>434</v>
      </c>
      <c r="D10" s="20">
        <f>SUM(Dział_1!D14:H14)</f>
        <v>0</v>
      </c>
      <c r="E10" s="30" t="s">
        <v>111</v>
      </c>
      <c r="F10" s="44">
        <f>Listy!E7</f>
        <v>40.1</v>
      </c>
      <c r="G10" s="42" t="s">
        <v>112</v>
      </c>
      <c r="H10" s="43">
        <f t="shared" si="0"/>
        <v>0</v>
      </c>
    </row>
    <row r="11" spans="2:8" ht="14.45" customHeight="1" x14ac:dyDescent="0.2">
      <c r="B11" s="7" t="s">
        <v>30</v>
      </c>
      <c r="C11" s="14">
        <f t="shared" si="1"/>
        <v>435</v>
      </c>
      <c r="D11" s="20">
        <f>SUM(Dział_1!D15:H15)</f>
        <v>0</v>
      </c>
      <c r="E11" s="30" t="s">
        <v>111</v>
      </c>
      <c r="F11" s="42">
        <f>Listy!E8</f>
        <v>20</v>
      </c>
      <c r="G11" s="42" t="s">
        <v>112</v>
      </c>
      <c r="H11" s="43">
        <f t="shared" si="0"/>
        <v>0</v>
      </c>
    </row>
    <row r="12" spans="2:8" ht="14.45" customHeight="1" x14ac:dyDescent="0.2">
      <c r="B12" s="7" t="s">
        <v>31</v>
      </c>
      <c r="C12" s="14">
        <f t="shared" si="1"/>
        <v>436</v>
      </c>
      <c r="D12" s="20">
        <f>SUM(Dział_1!D16:H16)</f>
        <v>0</v>
      </c>
      <c r="E12" s="30" t="s">
        <v>111</v>
      </c>
      <c r="F12" s="42">
        <f>Listy!E9</f>
        <v>33</v>
      </c>
      <c r="G12" s="42" t="s">
        <v>112</v>
      </c>
      <c r="H12" s="43">
        <f t="shared" si="0"/>
        <v>0</v>
      </c>
    </row>
    <row r="13" spans="2:8" ht="14.45" customHeight="1" x14ac:dyDescent="0.2">
      <c r="B13" s="7" t="s">
        <v>32</v>
      </c>
      <c r="C13" s="14">
        <f t="shared" si="1"/>
        <v>437</v>
      </c>
      <c r="D13" s="20">
        <f>SUM(Dział_1!D17:H17)</f>
        <v>0</v>
      </c>
      <c r="E13" s="30" t="s">
        <v>111</v>
      </c>
      <c r="F13" s="42">
        <f>Listy!E10</f>
        <v>28</v>
      </c>
      <c r="G13" s="42" t="s">
        <v>112</v>
      </c>
      <c r="H13" s="43">
        <f t="shared" si="0"/>
        <v>0</v>
      </c>
    </row>
    <row r="14" spans="2:8" ht="14.45" customHeight="1" x14ac:dyDescent="0.2">
      <c r="B14" s="7" t="s">
        <v>33</v>
      </c>
      <c r="C14" s="14">
        <f t="shared" si="1"/>
        <v>438</v>
      </c>
      <c r="D14" s="20">
        <f>SUM(Dział_1!D18:H18)</f>
        <v>0</v>
      </c>
      <c r="E14" s="30" t="s">
        <v>111</v>
      </c>
      <c r="F14" s="42">
        <f>Listy!E11</f>
        <v>37</v>
      </c>
      <c r="G14" s="42" t="s">
        <v>112</v>
      </c>
      <c r="H14" s="43">
        <f t="shared" si="0"/>
        <v>0</v>
      </c>
    </row>
    <row r="15" spans="2:8" ht="14.45" customHeight="1" x14ac:dyDescent="0.2">
      <c r="B15" s="15" t="s">
        <v>34</v>
      </c>
      <c r="C15" s="14">
        <f t="shared" si="1"/>
        <v>439</v>
      </c>
      <c r="D15" s="20">
        <f>SUM(Dział_1!D19:H19)</f>
        <v>0</v>
      </c>
      <c r="E15" s="30" t="s">
        <v>111</v>
      </c>
      <c r="F15" s="44">
        <v>46.1</v>
      </c>
      <c r="G15" s="42" t="s">
        <v>112</v>
      </c>
      <c r="H15" s="43">
        <f t="shared" si="0"/>
        <v>0</v>
      </c>
    </row>
    <row r="16" spans="2:8" ht="14.45" customHeight="1" x14ac:dyDescent="0.2">
      <c r="B16" s="15" t="s">
        <v>35</v>
      </c>
      <c r="C16" s="14">
        <f t="shared" si="1"/>
        <v>440</v>
      </c>
      <c r="D16" s="20">
        <f>SUM(Dział_1!D20:H20)</f>
        <v>0</v>
      </c>
      <c r="E16" s="30" t="s">
        <v>111</v>
      </c>
      <c r="F16" s="46">
        <v>46.36</v>
      </c>
      <c r="G16" s="42" t="s">
        <v>112</v>
      </c>
      <c r="H16" s="43">
        <f t="shared" si="0"/>
        <v>0</v>
      </c>
    </row>
    <row r="17" spans="2:8" ht="14.45" customHeight="1" x14ac:dyDescent="0.2">
      <c r="B17" s="15" t="s">
        <v>36</v>
      </c>
      <c r="C17" s="14">
        <f t="shared" si="1"/>
        <v>441</v>
      </c>
      <c r="D17" s="20">
        <f>SUM(Dział_1!D21:H21)</f>
        <v>0</v>
      </c>
      <c r="E17" s="30" t="s">
        <v>111</v>
      </c>
      <c r="F17" s="42">
        <v>50</v>
      </c>
      <c r="G17" s="42" t="s">
        <v>112</v>
      </c>
      <c r="H17" s="43">
        <f t="shared" si="0"/>
        <v>0</v>
      </c>
    </row>
    <row r="18" spans="2:8" ht="14.45" customHeight="1" x14ac:dyDescent="0.2">
      <c r="B18" s="15" t="s">
        <v>37</v>
      </c>
      <c r="C18" s="14">
        <f t="shared" si="1"/>
        <v>442</v>
      </c>
      <c r="D18" s="20">
        <f>SUM(Dział_1!D22:H22)</f>
        <v>0</v>
      </c>
      <c r="E18" s="30" t="s">
        <v>111</v>
      </c>
      <c r="F18" s="42">
        <v>50</v>
      </c>
      <c r="G18" s="42" t="s">
        <v>112</v>
      </c>
      <c r="H18" s="43">
        <f t="shared" si="0"/>
        <v>0</v>
      </c>
    </row>
    <row r="19" spans="2:8" ht="14.45" customHeight="1" x14ac:dyDescent="0.2">
      <c r="B19" s="15" t="s">
        <v>38</v>
      </c>
      <c r="C19" s="14">
        <f t="shared" si="1"/>
        <v>443</v>
      </c>
      <c r="D19" s="20">
        <f>SUM(Dział_1!D23:H23)</f>
        <v>0</v>
      </c>
      <c r="E19" s="30" t="s">
        <v>111</v>
      </c>
      <c r="F19" s="42">
        <v>120</v>
      </c>
      <c r="G19" s="42" t="s">
        <v>112</v>
      </c>
      <c r="H19" s="43">
        <f t="shared" si="0"/>
        <v>0</v>
      </c>
    </row>
    <row r="20" spans="2:8" ht="14.45" customHeight="1" x14ac:dyDescent="0.2">
      <c r="B20" s="65" t="s">
        <v>115</v>
      </c>
      <c r="C20" s="14">
        <f t="shared" si="1"/>
        <v>444</v>
      </c>
      <c r="D20" s="109"/>
      <c r="E20" s="109"/>
      <c r="F20" s="109"/>
      <c r="G20" s="109"/>
      <c r="H20" s="43">
        <f>SUM(H6:H18)</f>
        <v>0</v>
      </c>
    </row>
    <row r="21" spans="2:8" ht="15.3" customHeight="1" x14ac:dyDescent="0.2">
      <c r="B21" s="105" t="s">
        <v>129</v>
      </c>
      <c r="C21" s="105"/>
      <c r="D21" s="105"/>
      <c r="E21" s="105"/>
      <c r="F21" s="105"/>
      <c r="G21" s="105"/>
      <c r="H21" s="105"/>
    </row>
    <row r="22" spans="2:8" ht="15.3" customHeight="1" x14ac:dyDescent="0.2">
      <c r="B22" s="94"/>
      <c r="C22" s="94"/>
      <c r="D22" s="100" t="s">
        <v>60</v>
      </c>
      <c r="E22" s="100"/>
      <c r="F22" s="98" t="s">
        <v>107</v>
      </c>
      <c r="G22" s="98"/>
      <c r="H22" s="48" t="s">
        <v>108</v>
      </c>
    </row>
    <row r="23" spans="2:8" ht="15.3" customHeight="1" x14ac:dyDescent="0.2">
      <c r="B23" s="7" t="s">
        <v>130</v>
      </c>
      <c r="C23" s="84">
        <v>445</v>
      </c>
      <c r="D23" s="20">
        <f>Dział_1!D8+Dział_1!F8-SUM(Dział_1!D10:D23)-SUM(Dział_1!F10:F23)</f>
        <v>0</v>
      </c>
      <c r="E23" s="30" t="s">
        <v>111</v>
      </c>
      <c r="F23" s="18">
        <v>43</v>
      </c>
      <c r="G23" s="18" t="s">
        <v>112</v>
      </c>
      <c r="H23" s="43">
        <f t="shared" ref="H23:H24" si="2">D23*F23*1000</f>
        <v>0</v>
      </c>
    </row>
    <row r="24" spans="2:8" ht="15.3" customHeight="1" x14ac:dyDescent="0.2">
      <c r="B24" s="7" t="s">
        <v>131</v>
      </c>
      <c r="C24" s="84">
        <v>446</v>
      </c>
      <c r="D24" s="20">
        <f>Dział_1!E8+Dział_1!G8-SUM(Dział_1!E10:E23)-SUM(Dział_1!G10:G23)</f>
        <v>0</v>
      </c>
      <c r="E24" s="30" t="s">
        <v>111</v>
      </c>
      <c r="F24" s="18">
        <v>43</v>
      </c>
      <c r="G24" s="18" t="s">
        <v>112</v>
      </c>
      <c r="H24" s="43">
        <f t="shared" si="2"/>
        <v>0</v>
      </c>
    </row>
    <row r="25" spans="2:8" ht="15.3" customHeight="1" x14ac:dyDescent="0.2">
      <c r="B25" s="69" t="s">
        <v>132</v>
      </c>
      <c r="C25" s="84">
        <v>447</v>
      </c>
      <c r="D25" s="109"/>
      <c r="E25" s="109"/>
      <c r="F25" s="109"/>
      <c r="G25" s="109"/>
      <c r="H25" s="43">
        <f>SUM(H23:H24)</f>
        <v>0</v>
      </c>
    </row>
    <row r="26" spans="2:8" ht="15.3" customHeight="1" x14ac:dyDescent="0.2">
      <c r="B26" s="36"/>
      <c r="C26" s="25"/>
      <c r="F26" s="1"/>
      <c r="G26" s="1"/>
    </row>
    <row r="27" spans="2:8" ht="15.3" customHeight="1" x14ac:dyDescent="0.2">
      <c r="B27" s="93" t="s">
        <v>133</v>
      </c>
      <c r="C27" s="93"/>
      <c r="D27" s="93"/>
      <c r="E27" s="93"/>
      <c r="F27" s="93"/>
      <c r="G27" s="93"/>
      <c r="H27" s="93"/>
    </row>
    <row r="28" spans="2:8" ht="15.3" customHeight="1" x14ac:dyDescent="0.2">
      <c r="B28" s="105" t="s">
        <v>134</v>
      </c>
      <c r="C28" s="105"/>
      <c r="D28" s="105"/>
      <c r="E28" s="105"/>
      <c r="F28" s="105"/>
      <c r="G28" s="105"/>
      <c r="H28" s="105"/>
    </row>
    <row r="29" spans="2:8" ht="15.3" customHeight="1" x14ac:dyDescent="0.2">
      <c r="B29" s="94"/>
      <c r="C29" s="94"/>
      <c r="D29" s="98" t="s">
        <v>135</v>
      </c>
      <c r="E29" s="98"/>
      <c r="F29" s="98" t="s">
        <v>136</v>
      </c>
      <c r="G29" s="98"/>
      <c r="H29" s="98"/>
    </row>
    <row r="30" spans="2:8" ht="15.3" customHeight="1" x14ac:dyDescent="0.2">
      <c r="B30" s="15" t="s">
        <v>137</v>
      </c>
      <c r="C30" s="14">
        <v>501</v>
      </c>
      <c r="D30" s="30">
        <f>Redukcja!E18</f>
        <v>0</v>
      </c>
      <c r="E30" s="30" t="s">
        <v>111</v>
      </c>
      <c r="F30" s="110">
        <v>1</v>
      </c>
      <c r="G30" s="110"/>
      <c r="H30" s="110"/>
    </row>
    <row r="31" spans="2:8" ht="30.25" customHeight="1" x14ac:dyDescent="0.2">
      <c r="B31" s="15" t="s">
        <v>138</v>
      </c>
      <c r="C31" s="14">
        <v>502</v>
      </c>
      <c r="D31" s="30">
        <f>Redukcja!H18</f>
        <v>0</v>
      </c>
      <c r="E31" s="30" t="s">
        <v>111</v>
      </c>
      <c r="F31" s="111" t="str">
        <f>IF(ISERROR(D31/D30),"-",(D31/D30))</f>
        <v>-</v>
      </c>
      <c r="G31" s="111"/>
      <c r="H31" s="111"/>
    </row>
    <row r="32" spans="2:8" ht="45.35" customHeight="1" x14ac:dyDescent="0.2">
      <c r="B32" s="108" t="s">
        <v>139</v>
      </c>
      <c r="C32" s="108"/>
      <c r="D32" s="108"/>
      <c r="E32" s="108"/>
      <c r="F32" s="108"/>
      <c r="G32" s="108"/>
      <c r="H32" s="108"/>
    </row>
  </sheetData>
  <mergeCells count="20">
    <mergeCell ref="F30:H30"/>
    <mergeCell ref="F31:H31"/>
    <mergeCell ref="B32:H32"/>
    <mergeCell ref="D25:G25"/>
    <mergeCell ref="B27:H27"/>
    <mergeCell ref="B28:H28"/>
    <mergeCell ref="B29:C29"/>
    <mergeCell ref="D29:E29"/>
    <mergeCell ref="F29:H29"/>
    <mergeCell ref="D20:G20"/>
    <mergeCell ref="B21:H21"/>
    <mergeCell ref="B22:C22"/>
    <mergeCell ref="D22:E22"/>
    <mergeCell ref="F22:G22"/>
    <mergeCell ref="B2:H2"/>
    <mergeCell ref="B3:H3"/>
    <mergeCell ref="B4:H4"/>
    <mergeCell ref="B5:C5"/>
    <mergeCell ref="D5:E5"/>
    <mergeCell ref="F5:G5"/>
  </mergeCells>
  <conditionalFormatting sqref="D6:D19 H6:H20 D23:D24 H23:H25">
    <cfRule type="cellIs" dxfId="2"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showGridLines="0" showRowColHeaders="0" zoomScale="110" workbookViewId="0">
      <selection activeCell="N6" sqref="N6:X6"/>
    </sheetView>
  </sheetViews>
  <sheetFormatPr defaultColWidth="0" defaultRowHeight="15.3" customHeight="1" zeroHeight="1" x14ac:dyDescent="0.2"/>
  <cols>
    <col min="1" max="1" width="3.625" bestFit="1" customWidth="1"/>
    <col min="2" max="24" width="5.75" style="1" bestFit="1" customWidth="1"/>
    <col min="25" max="25" width="3.625" style="1" bestFit="1" customWidth="1"/>
    <col min="26" max="65" width="5.75" style="1" hidden="1" bestFit="1" customWidth="1"/>
    <col min="66" max="66" width="5.75" hidden="1" bestFit="1"/>
    <col min="67" max="16384" width="5.75" hidden="1"/>
  </cols>
  <sheetData>
    <row r="1" spans="2:24" ht="14.45" customHeight="1" x14ac:dyDescent="0.2">
      <c r="B1" s="70"/>
      <c r="C1" s="70"/>
      <c r="D1" s="70"/>
      <c r="E1" s="70"/>
      <c r="F1" s="70"/>
      <c r="G1" s="70"/>
      <c r="H1" s="70"/>
      <c r="I1" s="70"/>
      <c r="J1" s="70"/>
      <c r="K1" s="70"/>
      <c r="L1" s="70"/>
      <c r="M1" s="5"/>
      <c r="N1" s="71"/>
      <c r="O1" s="71"/>
      <c r="P1" s="71"/>
      <c r="Q1" s="71"/>
      <c r="R1" s="71"/>
      <c r="S1" s="71"/>
      <c r="T1" s="71"/>
      <c r="U1" s="71"/>
      <c r="V1" s="71"/>
      <c r="W1" s="71"/>
      <c r="X1" s="71"/>
    </row>
    <row r="2" spans="2:24" ht="14.45" customHeight="1" x14ac:dyDescent="0.2">
      <c r="B2" s="112" t="s">
        <v>140</v>
      </c>
      <c r="C2" s="112"/>
      <c r="D2" s="112"/>
      <c r="E2" s="112"/>
      <c r="F2" s="112"/>
      <c r="G2" s="112"/>
      <c r="H2" s="112"/>
      <c r="I2" s="112"/>
      <c r="J2" s="112"/>
      <c r="K2" s="112"/>
      <c r="L2" s="112"/>
      <c r="M2" s="112"/>
      <c r="N2" s="112"/>
      <c r="O2" s="112"/>
      <c r="P2" s="112"/>
      <c r="Q2" s="112"/>
      <c r="R2" s="112"/>
      <c r="S2" s="112"/>
      <c r="T2" s="112"/>
      <c r="U2" s="112"/>
      <c r="V2" s="112"/>
      <c r="W2" s="112"/>
      <c r="X2" s="112"/>
    </row>
    <row r="3" spans="2:24" ht="14.45" customHeight="1" x14ac:dyDescent="0.2">
      <c r="B3" s="113" t="s">
        <v>141</v>
      </c>
      <c r="C3" s="113"/>
      <c r="D3" s="113"/>
      <c r="E3" s="113"/>
      <c r="F3" s="113"/>
      <c r="G3" s="113"/>
      <c r="H3" s="113"/>
      <c r="I3" s="113"/>
      <c r="J3" s="113"/>
      <c r="K3" s="113"/>
      <c r="L3" s="113"/>
      <c r="M3" s="113"/>
      <c r="N3" s="114">
        <v>8.7999999999999995E-2</v>
      </c>
      <c r="O3" s="114"/>
      <c r="P3" s="114"/>
      <c r="Q3" s="114"/>
      <c r="R3" s="115" t="s">
        <v>142</v>
      </c>
      <c r="S3" s="115"/>
      <c r="T3" s="115"/>
      <c r="U3" s="115"/>
      <c r="V3" s="116">
        <f>N3*0.8</f>
        <v>7.0400000000000004E-2</v>
      </c>
      <c r="W3" s="116"/>
      <c r="X3" s="116"/>
    </row>
    <row r="4" spans="2:24" ht="14.45" customHeight="1" x14ac:dyDescent="0.2">
      <c r="B4" s="113" t="s">
        <v>143</v>
      </c>
      <c r="C4" s="113"/>
      <c r="D4" s="113"/>
      <c r="E4" s="113"/>
      <c r="F4" s="113"/>
      <c r="G4" s="113"/>
      <c r="H4" s="113"/>
      <c r="I4" s="113"/>
      <c r="J4" s="113"/>
      <c r="K4" s="113"/>
      <c r="L4" s="113"/>
      <c r="M4" s="113"/>
      <c r="N4" s="117">
        <v>0.82</v>
      </c>
      <c r="O4" s="117"/>
      <c r="P4" s="117"/>
      <c r="Q4" s="117"/>
      <c r="R4" s="117"/>
      <c r="S4" s="117"/>
      <c r="T4" s="117"/>
      <c r="U4" s="117"/>
      <c r="V4" s="117"/>
      <c r="W4" s="117"/>
      <c r="X4" s="117"/>
    </row>
    <row r="5" spans="2:24" ht="14.45" customHeight="1" x14ac:dyDescent="0.2">
      <c r="B5" s="113" t="s">
        <v>144</v>
      </c>
      <c r="C5" s="113"/>
      <c r="D5" s="113"/>
      <c r="E5" s="113"/>
      <c r="F5" s="113"/>
      <c r="G5" s="113"/>
      <c r="H5" s="113"/>
      <c r="I5" s="113"/>
      <c r="J5" s="113"/>
      <c r="K5" s="113"/>
      <c r="L5" s="113"/>
      <c r="M5" s="113"/>
      <c r="N5" s="118">
        <f>N3*N4</f>
        <v>7.2159999999999988E-2</v>
      </c>
      <c r="O5" s="118"/>
      <c r="P5" s="118"/>
      <c r="Q5" s="118"/>
      <c r="R5" s="115" t="s">
        <v>142</v>
      </c>
      <c r="S5" s="115"/>
      <c r="T5" s="115"/>
      <c r="U5" s="115"/>
      <c r="V5" s="119">
        <f>N5*0.8</f>
        <v>5.7727999999999995E-2</v>
      </c>
      <c r="W5" s="119"/>
      <c r="X5" s="119"/>
    </row>
    <row r="6" spans="2:24" ht="28.4" customHeight="1" x14ac:dyDescent="0.2">
      <c r="B6" s="113" t="s">
        <v>145</v>
      </c>
      <c r="C6" s="113"/>
      <c r="D6" s="113"/>
      <c r="E6" s="113"/>
      <c r="F6" s="113"/>
      <c r="G6" s="113"/>
      <c r="H6" s="113"/>
      <c r="I6" s="113"/>
      <c r="J6" s="113"/>
      <c r="K6" s="113"/>
      <c r="L6" s="113"/>
      <c r="M6" s="113"/>
      <c r="N6" s="120" t="str">
        <f>IF(ISERROR((Dział_4A!I21+Dział_4A!I30)/('Dział_4B-5'!H20+'Dział_4B-5'!H25)),"-",((Dział_4A!I21+Dział_4A!I30)/('Dział_4B-5'!H20+'Dział_4B-5'!H25)))</f>
        <v>-</v>
      </c>
      <c r="O6" s="120"/>
      <c r="P6" s="120"/>
      <c r="Q6" s="120"/>
      <c r="R6" s="120"/>
      <c r="S6" s="120"/>
      <c r="T6" s="120"/>
      <c r="U6" s="120"/>
      <c r="V6" s="120"/>
      <c r="W6" s="120"/>
      <c r="X6" s="120"/>
    </row>
    <row r="7" spans="2:24" ht="14.45" customHeight="1" x14ac:dyDescent="0.2"/>
    <row r="8" spans="2:24" ht="28.4" customHeight="1" x14ac:dyDescent="0.2">
      <c r="B8" s="121" t="s">
        <v>146</v>
      </c>
      <c r="C8" s="121"/>
      <c r="D8" s="121"/>
      <c r="E8" s="108" t="s">
        <v>147</v>
      </c>
      <c r="F8" s="108"/>
      <c r="G8" s="108"/>
      <c r="H8" s="108"/>
      <c r="I8" s="108"/>
      <c r="J8" s="108"/>
      <c r="K8" s="108"/>
      <c r="L8" s="108"/>
      <c r="M8" s="108"/>
      <c r="N8" s="108"/>
      <c r="O8" s="108"/>
      <c r="P8" s="108"/>
      <c r="Q8" s="108"/>
      <c r="R8" s="108"/>
      <c r="S8" s="108"/>
      <c r="T8" s="108"/>
      <c r="U8" s="108"/>
      <c r="V8" s="108"/>
      <c r="W8" s="108"/>
      <c r="X8" s="108"/>
    </row>
    <row r="9" spans="2:24" ht="28.4" customHeight="1" x14ac:dyDescent="0.2">
      <c r="B9" s="121" t="s">
        <v>146</v>
      </c>
      <c r="C9" s="121"/>
      <c r="D9" s="121"/>
      <c r="E9" s="108" t="str">
        <f>IF(B9="NIE KORZYSTAM","z możliwości realizacji części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części Narodowego Celu Wskaźnikowego poprzez uiszczenie opłaty zastępczej, o której mowa w art. 23 ust. 1a ustawy o biokomponentach i biopaliwach ciekłych</v>
      </c>
      <c r="F9" s="108"/>
      <c r="G9" s="108"/>
      <c r="H9" s="108"/>
      <c r="I9" s="108"/>
      <c r="J9" s="108"/>
      <c r="K9" s="108"/>
      <c r="L9" s="108"/>
      <c r="M9" s="108"/>
      <c r="N9" s="108"/>
      <c r="O9" s="108"/>
      <c r="P9" s="108"/>
      <c r="Q9" s="108"/>
      <c r="R9" s="108"/>
      <c r="S9" s="108"/>
      <c r="T9" s="108"/>
      <c r="U9" s="108"/>
      <c r="V9" s="108"/>
      <c r="W9" s="108"/>
      <c r="X9" s="108"/>
    </row>
    <row r="10" spans="2:24" s="8" customFormat="1" ht="28.4" customHeight="1" x14ac:dyDescent="0.2">
      <c r="B10" s="124" t="s">
        <v>148</v>
      </c>
      <c r="C10" s="124"/>
      <c r="D10" s="124"/>
      <c r="E10" s="108" t="s">
        <v>149</v>
      </c>
      <c r="F10" s="108"/>
      <c r="G10" s="108"/>
      <c r="H10" s="108"/>
      <c r="I10" s="108"/>
      <c r="J10" s="108"/>
      <c r="K10" s="108"/>
      <c r="L10" s="108"/>
      <c r="M10" s="108"/>
      <c r="N10" s="108"/>
      <c r="O10" s="108"/>
      <c r="P10" s="108"/>
      <c r="Q10" s="108"/>
      <c r="R10" s="108"/>
      <c r="S10" s="108"/>
      <c r="T10" s="108"/>
      <c r="U10" s="108"/>
      <c r="V10" s="108"/>
      <c r="W10" s="108"/>
      <c r="X10" s="108"/>
    </row>
    <row r="11" spans="2:24" ht="14.45" customHeight="1" x14ac:dyDescent="0.2">
      <c r="B11" s="72"/>
      <c r="C11" s="72"/>
      <c r="D11" s="72"/>
      <c r="E11" s="72"/>
      <c r="F11" s="72"/>
      <c r="G11" s="72"/>
      <c r="H11" s="72"/>
      <c r="I11" s="72"/>
      <c r="J11" s="72"/>
      <c r="K11" s="72"/>
      <c r="L11" s="72"/>
      <c r="M11" s="72"/>
      <c r="N11" s="72"/>
      <c r="O11" s="72"/>
      <c r="P11" s="72"/>
      <c r="Q11" s="72"/>
      <c r="R11" s="72"/>
      <c r="S11" s="72"/>
      <c r="T11" s="72"/>
      <c r="U11" s="72"/>
      <c r="V11" s="72"/>
      <c r="W11" s="72"/>
      <c r="X11" s="72"/>
    </row>
    <row r="12" spans="2:24" ht="14.45" customHeight="1" x14ac:dyDescent="0.2"/>
    <row r="13" spans="2:24" ht="14.45" customHeight="1" x14ac:dyDescent="0.2"/>
    <row r="14" spans="2:24" ht="14.45" customHeight="1" x14ac:dyDescent="0.2">
      <c r="B14" s="125"/>
      <c r="C14" s="125"/>
      <c r="D14" s="125"/>
      <c r="E14" s="125"/>
      <c r="F14" s="125"/>
      <c r="G14" s="125"/>
      <c r="K14" s="125"/>
      <c r="L14" s="125"/>
      <c r="M14" s="125"/>
      <c r="N14" s="125"/>
      <c r="O14" s="125"/>
      <c r="S14" s="125"/>
      <c r="T14" s="125"/>
      <c r="U14" s="125"/>
      <c r="V14" s="125"/>
      <c r="W14" s="125"/>
      <c r="X14" s="125"/>
    </row>
    <row r="15" spans="2:24" ht="30.25" customHeight="1" x14ac:dyDescent="0.2">
      <c r="B15" s="122" t="s">
        <v>150</v>
      </c>
      <c r="C15" s="122"/>
      <c r="D15" s="122"/>
      <c r="E15" s="122"/>
      <c r="F15" s="122"/>
      <c r="G15" s="122"/>
      <c r="K15" s="123" t="s">
        <v>151</v>
      </c>
      <c r="L15" s="123"/>
      <c r="M15" s="123"/>
      <c r="N15" s="123"/>
      <c r="O15" s="123"/>
      <c r="S15" s="122" t="s">
        <v>152</v>
      </c>
      <c r="T15" s="122"/>
      <c r="U15" s="122"/>
      <c r="V15" s="122"/>
      <c r="W15" s="122"/>
      <c r="X15" s="122"/>
    </row>
    <row r="16" spans="2:24" ht="15.3" customHeight="1" x14ac:dyDescent="0.2"/>
  </sheetData>
  <mergeCells count="25">
    <mergeCell ref="B15:G15"/>
    <mergeCell ref="K15:O15"/>
    <mergeCell ref="S15:X15"/>
    <mergeCell ref="B10:D10"/>
    <mergeCell ref="E10:X10"/>
    <mergeCell ref="B14:G14"/>
    <mergeCell ref="K14:O14"/>
    <mergeCell ref="S14:X14"/>
    <mergeCell ref="B6:M6"/>
    <mergeCell ref="N6:X6"/>
    <mergeCell ref="B8:D8"/>
    <mergeCell ref="E8:X8"/>
    <mergeCell ref="B9:D9"/>
    <mergeCell ref="E9:X9"/>
    <mergeCell ref="B4:M4"/>
    <mergeCell ref="N4:X4"/>
    <mergeCell ref="B5:M5"/>
    <mergeCell ref="N5:Q5"/>
    <mergeCell ref="R5:U5"/>
    <mergeCell ref="V5:X5"/>
    <mergeCell ref="B2:X2"/>
    <mergeCell ref="B3:M3"/>
    <mergeCell ref="N3:Q3"/>
    <mergeCell ref="R3:U3"/>
    <mergeCell ref="V3:X3"/>
  </mergeCells>
  <conditionalFormatting sqref="B9">
    <cfRule type="cellIs" dxfId="1" priority="6" stopIfTrue="1" operator="equal">
      <formula>"#name?"</formula>
    </cfRule>
  </conditionalFormatting>
  <conditionalFormatting sqref="B9">
    <cfRule type="cellIs" dxfId="0" priority="5" stopIfTrue="1" operator="equal">
      <formula>"#name?"</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1">
        <x14:dataValidation type="list" showErrorMessage="1">
          <x14:formula1>
            <xm:f>Listy!$H$2:$H$3</xm:f>
          </x14:formula1>
          <xm:sqref>B8:B9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workbookViewId="0">
      <selection activeCell="D26" sqref="D26"/>
    </sheetView>
  </sheetViews>
  <sheetFormatPr defaultColWidth="11.375" defaultRowHeight="12.9" x14ac:dyDescent="0.2"/>
  <cols>
    <col min="1" max="1" width="17.375" style="10" bestFit="1" customWidth="1"/>
    <col min="2" max="3" width="32.75" style="10" bestFit="1" customWidth="1"/>
    <col min="4" max="7" width="13.75" style="10" bestFit="1" customWidth="1"/>
    <col min="8" max="67" width="11.375" style="10" bestFit="1" customWidth="1"/>
    <col min="68" max="262" width="11.375" bestFit="1" customWidth="1"/>
    <col min="263" max="1025" width="11.375" style="10" bestFit="1" customWidth="1"/>
    <col min="1026" max="1026" width="11.375" bestFit="1" customWidth="1"/>
  </cols>
  <sheetData>
    <row r="1" spans="1:9" ht="12.75" customHeight="1" x14ac:dyDescent="0.25">
      <c r="A1" s="73" t="s">
        <v>153</v>
      </c>
      <c r="B1" s="73" t="s">
        <v>154</v>
      </c>
      <c r="C1" s="73"/>
      <c r="D1" s="73" t="s">
        <v>105</v>
      </c>
      <c r="E1" s="73"/>
      <c r="F1" s="73" t="s">
        <v>155</v>
      </c>
      <c r="I1" s="73" t="s">
        <v>156</v>
      </c>
    </row>
    <row r="2" spans="1:9" ht="12.75" customHeight="1" x14ac:dyDescent="0.2">
      <c r="A2" s="10" t="s">
        <v>157</v>
      </c>
      <c r="B2" s="10" t="s">
        <v>68</v>
      </c>
      <c r="C2" s="10" t="s">
        <v>158</v>
      </c>
      <c r="D2" s="10" t="s">
        <v>159</v>
      </c>
      <c r="E2" s="10" t="s">
        <v>112</v>
      </c>
      <c r="G2" s="1" t="s">
        <v>68</v>
      </c>
      <c r="H2" s="1" t="s">
        <v>160</v>
      </c>
      <c r="I2" s="10" t="s">
        <v>68</v>
      </c>
    </row>
    <row r="3" spans="1:9" ht="12.75" customHeight="1" x14ac:dyDescent="0.2">
      <c r="A3" s="10" t="s">
        <v>111</v>
      </c>
      <c r="B3" s="74" t="s">
        <v>25</v>
      </c>
      <c r="C3" s="74" t="s">
        <v>21</v>
      </c>
      <c r="D3" s="74">
        <v>21</v>
      </c>
      <c r="E3" s="74">
        <v>27</v>
      </c>
      <c r="F3" s="75">
        <f t="shared" ref="F3:F16" si="0">D3/E3</f>
        <v>0.77777777777777779</v>
      </c>
      <c r="G3" s="1" t="s">
        <v>161</v>
      </c>
      <c r="H3" s="1" t="s">
        <v>146</v>
      </c>
      <c r="I3" s="10" t="s">
        <v>162</v>
      </c>
    </row>
    <row r="4" spans="1:9" ht="12.75" customHeight="1" x14ac:dyDescent="0.2">
      <c r="A4" s="10" t="s">
        <v>163</v>
      </c>
      <c r="B4" s="74" t="s">
        <v>26</v>
      </c>
      <c r="C4" s="74" t="s">
        <v>21</v>
      </c>
      <c r="D4" s="74">
        <v>33</v>
      </c>
      <c r="E4" s="74">
        <v>37</v>
      </c>
      <c r="F4" s="75">
        <f t="shared" si="0"/>
        <v>0.89189189189189189</v>
      </c>
      <c r="G4" s="1" t="s">
        <v>164</v>
      </c>
      <c r="H4" s="1"/>
      <c r="I4" s="33" t="s">
        <v>165</v>
      </c>
    </row>
    <row r="5" spans="1:9" ht="12.75" customHeight="1" x14ac:dyDescent="0.2">
      <c r="B5" s="74" t="s">
        <v>113</v>
      </c>
      <c r="C5" s="74" t="s">
        <v>21</v>
      </c>
      <c r="D5" s="74">
        <v>33.200000000000003</v>
      </c>
      <c r="E5" s="74">
        <v>43</v>
      </c>
      <c r="F5" s="75">
        <f t="shared" si="0"/>
        <v>0.77209302325581397</v>
      </c>
      <c r="I5" s="33" t="s">
        <v>166</v>
      </c>
    </row>
    <row r="6" spans="1:9" ht="12.75" customHeight="1" x14ac:dyDescent="0.2">
      <c r="B6" s="74" t="s">
        <v>114</v>
      </c>
      <c r="C6" s="74" t="s">
        <v>21</v>
      </c>
      <c r="D6" s="74">
        <v>34</v>
      </c>
      <c r="E6" s="74">
        <v>44</v>
      </c>
      <c r="F6" s="75">
        <f t="shared" si="0"/>
        <v>0.77272727272727271</v>
      </c>
      <c r="I6" s="33" t="s">
        <v>167</v>
      </c>
    </row>
    <row r="7" spans="1:9" ht="12.75" customHeight="1" x14ac:dyDescent="0.2">
      <c r="B7" s="74" t="s">
        <v>29</v>
      </c>
      <c r="C7" s="74" t="s">
        <v>21</v>
      </c>
      <c r="D7" s="74">
        <v>35.200000000000003</v>
      </c>
      <c r="E7" s="74">
        <v>40.1</v>
      </c>
      <c r="F7" s="75">
        <f t="shared" si="0"/>
        <v>0.87780548628428934</v>
      </c>
      <c r="I7" s="33" t="s">
        <v>168</v>
      </c>
    </row>
    <row r="8" spans="1:9" ht="12.75" customHeight="1" x14ac:dyDescent="0.2">
      <c r="B8" s="74" t="s">
        <v>30</v>
      </c>
      <c r="C8" s="74" t="s">
        <v>21</v>
      </c>
      <c r="D8" s="74">
        <v>16</v>
      </c>
      <c r="E8" s="74">
        <v>20</v>
      </c>
      <c r="F8" s="75">
        <f t="shared" si="0"/>
        <v>0.8</v>
      </c>
      <c r="I8" s="33" t="s">
        <v>169</v>
      </c>
    </row>
    <row r="9" spans="1:9" ht="12.75" customHeight="1" x14ac:dyDescent="0.2">
      <c r="B9" s="74" t="s">
        <v>31</v>
      </c>
      <c r="C9" s="74" t="s">
        <v>21</v>
      </c>
      <c r="D9" s="74">
        <v>27</v>
      </c>
      <c r="E9" s="74">
        <v>33</v>
      </c>
      <c r="F9" s="75">
        <f t="shared" si="0"/>
        <v>0.81818181818181823</v>
      </c>
      <c r="I9" s="33" t="s">
        <v>170</v>
      </c>
    </row>
    <row r="10" spans="1:9" ht="12.75" customHeight="1" x14ac:dyDescent="0.2">
      <c r="B10" s="10" t="s">
        <v>32</v>
      </c>
      <c r="C10" s="74" t="s">
        <v>21</v>
      </c>
      <c r="D10" s="10">
        <v>19</v>
      </c>
      <c r="E10" s="10">
        <v>28</v>
      </c>
      <c r="F10" s="75">
        <f t="shared" si="0"/>
        <v>0.6785714285714286</v>
      </c>
      <c r="I10" s="33" t="s">
        <v>171</v>
      </c>
    </row>
    <row r="11" spans="1:9" ht="12.75" customHeight="1" x14ac:dyDescent="0.2">
      <c r="B11" s="74" t="s">
        <v>33</v>
      </c>
      <c r="C11" s="74" t="s">
        <v>21</v>
      </c>
      <c r="D11" s="74">
        <v>34</v>
      </c>
      <c r="E11" s="74">
        <v>37</v>
      </c>
      <c r="F11" s="75">
        <f t="shared" si="0"/>
        <v>0.91891891891891897</v>
      </c>
      <c r="I11" s="33" t="s">
        <v>172</v>
      </c>
    </row>
    <row r="12" spans="1:9" ht="12.75" customHeight="1" x14ac:dyDescent="0.2">
      <c r="B12" s="74" t="s">
        <v>34</v>
      </c>
      <c r="C12" s="74" t="s">
        <v>21</v>
      </c>
      <c r="D12" s="74">
        <v>24.81</v>
      </c>
      <c r="E12" s="74">
        <v>46.1</v>
      </c>
      <c r="F12" s="75">
        <f t="shared" si="0"/>
        <v>0.53817787418655094</v>
      </c>
      <c r="I12" s="33" t="s">
        <v>173</v>
      </c>
    </row>
    <row r="13" spans="1:9" ht="12.75" customHeight="1" x14ac:dyDescent="0.2">
      <c r="B13" s="74" t="s">
        <v>35</v>
      </c>
      <c r="C13" s="74" t="s">
        <v>21</v>
      </c>
      <c r="D13" s="74">
        <v>23.55</v>
      </c>
      <c r="E13" s="74">
        <v>46.36</v>
      </c>
      <c r="F13" s="75">
        <f t="shared" si="0"/>
        <v>0.50798101811906815</v>
      </c>
      <c r="I13" s="33" t="s">
        <v>174</v>
      </c>
    </row>
    <row r="14" spans="1:9" ht="12.75" customHeight="1" x14ac:dyDescent="0.2">
      <c r="B14" s="74" t="s">
        <v>36</v>
      </c>
      <c r="C14" s="74" t="s">
        <v>21</v>
      </c>
      <c r="D14" s="74">
        <v>3.5999999999999997E-2</v>
      </c>
      <c r="E14" s="74">
        <v>50</v>
      </c>
      <c r="F14" s="75">
        <f t="shared" si="0"/>
        <v>7.1999999999999994E-4</v>
      </c>
      <c r="I14" s="33" t="s">
        <v>175</v>
      </c>
    </row>
    <row r="15" spans="1:9" ht="12.75" customHeight="1" x14ac:dyDescent="0.2">
      <c r="B15" s="74" t="s">
        <v>37</v>
      </c>
      <c r="C15" s="74" t="s">
        <v>21</v>
      </c>
      <c r="D15" s="74">
        <v>3.5999999999999997E-2</v>
      </c>
      <c r="E15" s="74">
        <v>50</v>
      </c>
      <c r="F15" s="75">
        <f t="shared" si="0"/>
        <v>7.1999999999999994E-4</v>
      </c>
      <c r="I15" s="33" t="s">
        <v>176</v>
      </c>
    </row>
    <row r="16" spans="1:9" ht="12.75" customHeight="1" x14ac:dyDescent="0.2">
      <c r="B16" s="74" t="s">
        <v>38</v>
      </c>
      <c r="C16" s="74" t="s">
        <v>21</v>
      </c>
      <c r="D16" s="74">
        <v>1.0999999999999999E-2</v>
      </c>
      <c r="E16" s="74">
        <v>120</v>
      </c>
      <c r="F16" s="75">
        <f t="shared" si="0"/>
        <v>9.1666666666666668E-5</v>
      </c>
      <c r="I16" s="33" t="s">
        <v>177</v>
      </c>
    </row>
    <row r="17" spans="4:9" ht="12.75" customHeight="1" x14ac:dyDescent="0.2">
      <c r="I17" s="33" t="s">
        <v>178</v>
      </c>
    </row>
    <row r="18" spans="4:9" ht="12.75" customHeight="1" x14ac:dyDescent="0.2">
      <c r="I18" s="33" t="s">
        <v>179</v>
      </c>
    </row>
    <row r="19" spans="4:9" ht="12.75" customHeight="1" x14ac:dyDescent="0.2">
      <c r="I19" s="35" t="s">
        <v>180</v>
      </c>
    </row>
    <row r="20" spans="4:9" ht="12.75" customHeight="1" x14ac:dyDescent="0.2">
      <c r="I20" s="33" t="s">
        <v>181</v>
      </c>
    </row>
    <row r="21" spans="4:9" ht="12.75" customHeight="1" x14ac:dyDescent="0.2">
      <c r="I21" s="33" t="s">
        <v>182</v>
      </c>
    </row>
    <row r="22" spans="4:9" ht="12.75" customHeight="1" x14ac:dyDescent="0.2">
      <c r="I22" s="33" t="s">
        <v>97</v>
      </c>
    </row>
    <row r="23" spans="4:9" ht="12.75" customHeight="1" x14ac:dyDescent="0.2">
      <c r="D23" s="10" t="s">
        <v>183</v>
      </c>
      <c r="E23" s="10" t="s">
        <v>184</v>
      </c>
      <c r="I23" s="33" t="s">
        <v>185</v>
      </c>
    </row>
    <row r="24" spans="4:9" ht="12.75" customHeight="1" x14ac:dyDescent="0.2">
      <c r="D24" s="10">
        <f>E24*F16</f>
        <v>6.4166666666666669E-3</v>
      </c>
      <c r="E24" s="76">
        <v>70</v>
      </c>
      <c r="F24" s="10">
        <f t="shared" ref="F24:F25" si="1">D24*E3</f>
        <v>0.17325000000000002</v>
      </c>
      <c r="I24" s="74" t="s">
        <v>186</v>
      </c>
    </row>
    <row r="25" spans="4:9" ht="12.75" customHeight="1" x14ac:dyDescent="0.2">
      <c r="D25" s="10">
        <f>E25*F16</f>
        <v>2.7499999999999998E-3</v>
      </c>
      <c r="E25" s="76">
        <v>30</v>
      </c>
      <c r="F25" s="10">
        <f t="shared" si="1"/>
        <v>0.10174999999999999</v>
      </c>
      <c r="I25" s="74" t="s">
        <v>187</v>
      </c>
    </row>
    <row r="26" spans="4:9" ht="12.75" customHeight="1" x14ac:dyDescent="0.2">
      <c r="D26" s="77">
        <f>D24/(D24+D25)</f>
        <v>0.70000000000000007</v>
      </c>
      <c r="E26" s="77">
        <f>E24/(E24+E25)</f>
        <v>0.7</v>
      </c>
      <c r="F26" s="78">
        <f>F25/F24</f>
        <v>0.58730158730158721</v>
      </c>
    </row>
  </sheetData>
  <pageMargins left="0.78750000000000009" right="0.78750000000000009" top="1.052778" bottom="1.052778" header="0.78750000000000009" footer="0.78750000000000009"/>
  <pageSetup paperSize="9" fitToWidth="0" fitToHeight="0" orientation="portrait" cellComments="asDisplayed" horizontalDpi="0" verticalDpi="0" copies="0"/>
  <headerFooter>
    <oddHeader>&amp;C&amp;"Times New Roman,Regular"&amp;12&amp;A</oddHeader>
    <oddFooter>&amp;C&amp;"Times New Roman,Regular"&amp;12Strona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30</vt:i4>
      </vt:variant>
    </vt:vector>
  </HeadingPairs>
  <TitlesOfParts>
    <vt:vector size="40" baseType="lpstr">
      <vt:lpstr>Tytuł</vt:lpstr>
      <vt:lpstr>Dział_1</vt:lpstr>
      <vt:lpstr>Dział_2</vt:lpstr>
      <vt:lpstr>Dział_3A</vt:lpstr>
      <vt:lpstr>Dział_3B</vt:lpstr>
      <vt:lpstr>Dział_4A</vt:lpstr>
      <vt:lpstr>Dział_4B-5</vt:lpstr>
      <vt:lpstr>Podsumowanie</vt:lpstr>
      <vt:lpstr>Listy</vt:lpstr>
      <vt:lpstr>Redukcja</vt:lpstr>
      <vt:lpstr>Dział_1!_xlnm_Print_Area</vt:lpstr>
      <vt:lpstr>Dział_2!_xlnm_Print_Area</vt:lpstr>
      <vt:lpstr>Dział_3A!_xlnm_Print_Area</vt:lpstr>
      <vt:lpstr>Dział_3B!_xlnm_Print_Area</vt:lpstr>
      <vt:lpstr>Dział_4A!_xlnm_Print_Area</vt:lpstr>
      <vt:lpstr>'Dział_4B-5'!_xlnm_Print_Area</vt:lpstr>
      <vt:lpstr>Podsumowanie!_xlnm_Print_Area</vt:lpstr>
      <vt:lpstr>Redukcja!_xlnm_Print_Area</vt:lpstr>
      <vt:lpstr>Tytuł!_xlnm_Print_Area</vt:lpstr>
      <vt:lpstr>Dział_1!Excel_BuiltIn_Print_Area</vt:lpstr>
      <vt:lpstr>Dział_2!Excel_BuiltIn_Print_Area</vt:lpstr>
      <vt:lpstr>Dział_3A!Excel_BuiltIn_Print_Area</vt:lpstr>
      <vt:lpstr>Dział_3B!Excel_BuiltIn_Print_Area</vt:lpstr>
      <vt:lpstr>Dział_4A!Excel_BuiltIn_Print_Area</vt:lpstr>
      <vt:lpstr>'Dział_4B-5'!Excel_BuiltIn_Print_Area</vt:lpstr>
      <vt:lpstr>Redukcja!Excel_BuiltIn_Print_Area</vt:lpstr>
      <vt:lpstr>Tytuł!Excel_BuiltIn_Print_Area</vt:lpstr>
      <vt:lpstr>Dział_1!Obszar_wydruku</vt:lpstr>
      <vt:lpstr>Dział_2!Obszar_wydruku</vt:lpstr>
      <vt:lpstr>Dział_3A!Obszar_wydruku</vt:lpstr>
      <vt:lpstr>Dział_3B!Obszar_wydruku</vt:lpstr>
      <vt:lpstr>Dział_4A!Obszar_wydruku</vt:lpstr>
      <vt:lpstr>'Dział_4B-5'!Obszar_wydruku</vt:lpstr>
      <vt:lpstr>Podsumowanie!Obszar_wydruku</vt:lpstr>
      <vt:lpstr>Redukcja!Obszar_wydruku</vt:lpstr>
      <vt:lpstr>Tytuł!Obszar_wydruku</vt:lpstr>
      <vt:lpstr>Dział_3A!Print_Area_0</vt:lpstr>
      <vt:lpstr>Dział_3B!Print_Area_0</vt:lpstr>
      <vt:lpstr>Dział_3A!Print_Area_0_0</vt:lpstr>
      <vt:lpstr>Dział_3B!Print_Area_0_0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Odyniec Marek</dc:creator>
  <dc:description/>
  <cp:lastModifiedBy>Marek O.</cp:lastModifiedBy>
  <cp:lastPrinted>2020-12-14T07:50:54Z</cp:lastPrinted>
  <dcterms:created xsi:type="dcterms:W3CDTF">1997-02-26T13:46:56Z</dcterms:created>
  <dcterms:modified xsi:type="dcterms:W3CDTF">2023-01-16T10:38:15Z</dcterms:modified>
</cp:coreProperties>
</file>