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823" activeTab="12"/>
  </bookViews>
  <sheets>
    <sheet name="UWAGA" sheetId="1" r:id="rId1"/>
    <sheet name="załącznik 1" sheetId="2" r:id="rId2"/>
    <sheet name="załącznik 2" sheetId="3" r:id="rId3"/>
    <sheet name="załącznik 3" sheetId="4" r:id="rId4"/>
    <sheet name="załącznik 4" sheetId="5" r:id="rId5"/>
    <sheet name="załącznik 5" sheetId="6" r:id="rId6"/>
    <sheet name="załącznik 6" sheetId="7" r:id="rId7"/>
    <sheet name="załącznik 7" sheetId="8" r:id="rId8"/>
    <sheet name="załącznik 8" sheetId="9" r:id="rId9"/>
    <sheet name="załącznik 9" sheetId="10" r:id="rId10"/>
    <sheet name="załącznik 10" sheetId="11" r:id="rId11"/>
    <sheet name="Załącznik 11" sheetId="12" r:id="rId12"/>
    <sheet name="Załącznik 12" sheetId="13" r:id="rId13"/>
  </sheets>
  <definedNames>
    <definedName name="_xlnm.Print_Area" localSheetId="11">'Załącznik 11'!$A$1:$R$37</definedName>
    <definedName name="_xlnm.Print_Area" localSheetId="12">'Załącznik 12'!$A$3:$H$42</definedName>
  </definedNames>
  <calcPr fullCalcOnLoad="1"/>
</workbook>
</file>

<file path=xl/comments2.xml><?xml version="1.0" encoding="utf-8"?>
<comments xmlns="http://schemas.openxmlformats.org/spreadsheetml/2006/main">
  <authors>
    <author>Janusz Bil</author>
  </authors>
  <commentList>
    <comment ref="D9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Dz5w10k1+Dz5w17k1-Dz3w4k2</t>
        </r>
      </text>
    </comment>
    <comment ref="D11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Dz9w10k1+Dz9w8k1+Dz9w12k1-Dz13w5k2-4</t>
        </r>
      </text>
    </comment>
    <comment ref="D12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Dz13w5k2-4</t>
        </r>
      </text>
    </comment>
    <comment ref="D19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wg modelu</t>
        </r>
      </text>
    </comment>
    <comment ref="D23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Dz9w6k1</t>
        </r>
      </text>
    </comment>
    <comment ref="D31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Dz9w7k1-Dz9w4k1</t>
        </r>
      </text>
    </comment>
    <comment ref="D38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z opinii albo z ostatniego wniosku o korektę</t>
        </r>
      </text>
    </comment>
    <comment ref="D39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Dz11w2-3k1</t>
        </r>
      </text>
    </comment>
    <comment ref="D50" authorId="0">
      <text>
        <r>
          <rPr>
            <b/>
            <sz val="8"/>
            <rFont val="Tahoma"/>
            <family val="0"/>
          </rPr>
          <t>Janusz Bil:</t>
        </r>
        <r>
          <rPr>
            <sz val="8"/>
            <rFont val="Tahoma"/>
            <family val="0"/>
          </rPr>
          <t xml:space="preserve">
Dz9w01k1</t>
        </r>
      </text>
    </comment>
  </commentList>
</comments>
</file>

<file path=xl/sharedStrings.xml><?xml version="1.0" encoding="utf-8"?>
<sst xmlns="http://schemas.openxmlformats.org/spreadsheetml/2006/main" count="1318" uniqueCount="608">
  <si>
    <t>Projekcja przychodu dla dystrybucji</t>
  </si>
  <si>
    <t>rok obrotowy 2000</t>
  </si>
  <si>
    <t>Wyszczególnienie</t>
  </si>
  <si>
    <t>I.</t>
  </si>
  <si>
    <t>Dostawa odbiorcom przyłączonym do sieci w MWh</t>
  </si>
  <si>
    <t>II.</t>
  </si>
  <si>
    <t>Koszty i przychody zależne</t>
  </si>
  <si>
    <t>1. Koszty operacyjne (bez amortyzacji i podatków)</t>
  </si>
  <si>
    <t xml:space="preserve">2. Amortyzacja </t>
  </si>
  <si>
    <t xml:space="preserve">3. Zwrot z kapitału </t>
  </si>
  <si>
    <t>x</t>
  </si>
  <si>
    <t>III.</t>
  </si>
  <si>
    <t>Różnica bilansowa</t>
  </si>
  <si>
    <t>1. Cena różnicy bilansowej [zł/MWh]</t>
  </si>
  <si>
    <t>2. Wielkość techniczna uzasadniona [MWh]</t>
  </si>
  <si>
    <t>3. Koszty zakupu energii</t>
  </si>
  <si>
    <t>4. Inne koszty</t>
  </si>
  <si>
    <t>IV.</t>
  </si>
  <si>
    <t>Koszty zakupu usług przesyłowych</t>
  </si>
  <si>
    <t xml:space="preserve">1. Od PSE - Operator S.A. </t>
  </si>
  <si>
    <t>a) opłata stała</t>
  </si>
  <si>
    <t>aa1) moc umowna w miejscach "sieciowych" [MW]</t>
  </si>
  <si>
    <t>aa2) moc umowna w miejscach "końcowych" [MW]</t>
  </si>
  <si>
    <t>b) opłata zmienna</t>
  </si>
  <si>
    <t>bb) ilość energii pobranej z sieci [MWh]</t>
  </si>
  <si>
    <t>2. Saldo opłat tranzytowych</t>
  </si>
  <si>
    <t>V.</t>
  </si>
  <si>
    <t>Inwestycje</t>
  </si>
  <si>
    <t xml:space="preserve">1. WRA </t>
  </si>
  <si>
    <t>11. Amortyzacja od nowych inwestycji</t>
  </si>
  <si>
    <t>VI.</t>
  </si>
  <si>
    <t>Razem przychód regulowany</t>
  </si>
  <si>
    <t>Dane o odbiorcach usług dystrybucyjnych przyłączonych do sieci</t>
  </si>
  <si>
    <t>L.p.</t>
  </si>
  <si>
    <t xml:space="preserve">Grupy </t>
  </si>
  <si>
    <t>Ilość</t>
  </si>
  <si>
    <t>Dostawa</t>
  </si>
  <si>
    <t>MW</t>
  </si>
  <si>
    <t>odbiorców</t>
  </si>
  <si>
    <t>szt.</t>
  </si>
  <si>
    <t>MWh</t>
  </si>
  <si>
    <t>s1</t>
  </si>
  <si>
    <t>s2</t>
  </si>
  <si>
    <t>s3</t>
  </si>
  <si>
    <t>s4</t>
  </si>
  <si>
    <t>Razem</t>
  </si>
  <si>
    <t>A</t>
  </si>
  <si>
    <t>110kV</t>
  </si>
  <si>
    <t>A21</t>
  </si>
  <si>
    <t>A22</t>
  </si>
  <si>
    <t>A23 L+Z</t>
  </si>
  <si>
    <t>B</t>
  </si>
  <si>
    <t>SN</t>
  </si>
  <si>
    <t>B11</t>
  </si>
  <si>
    <t>B21</t>
  </si>
  <si>
    <t>B22</t>
  </si>
  <si>
    <t>B23 L+Z</t>
  </si>
  <si>
    <t>C</t>
  </si>
  <si>
    <t>nN</t>
  </si>
  <si>
    <t>1-faz</t>
  </si>
  <si>
    <t>3-faz</t>
  </si>
  <si>
    <t>C11</t>
  </si>
  <si>
    <t>C12a</t>
  </si>
  <si>
    <t>C12b</t>
  </si>
  <si>
    <t>C21</t>
  </si>
  <si>
    <t>C22a</t>
  </si>
  <si>
    <t>C22b</t>
  </si>
  <si>
    <t>D</t>
  </si>
  <si>
    <t>G11</t>
  </si>
  <si>
    <t>G12</t>
  </si>
  <si>
    <t>Razem, w tym:</t>
  </si>
  <si>
    <t>a) poniżej 500 kWh</t>
  </si>
  <si>
    <t>b) od 500 kWh do 1200 kWh</t>
  </si>
  <si>
    <t>c) powyżej 1200 kWh</t>
  </si>
  <si>
    <t>Razem (C+D)</t>
  </si>
  <si>
    <t>Razem (A+B+C+D)</t>
  </si>
  <si>
    <t>*</t>
  </si>
  <si>
    <t>**</t>
  </si>
  <si>
    <t>możliwość wstawienia innych grup</t>
  </si>
  <si>
    <t>Lato</t>
  </si>
  <si>
    <t>Zima</t>
  </si>
  <si>
    <t>Rok</t>
  </si>
  <si>
    <t>Lp</t>
  </si>
  <si>
    <t>Taryfa</t>
  </si>
  <si>
    <t>Dostawa MWh</t>
  </si>
  <si>
    <t>Strefa 1</t>
  </si>
  <si>
    <t>Strefa 2</t>
  </si>
  <si>
    <t>Strefa 3</t>
  </si>
  <si>
    <t>Strefa 4</t>
  </si>
  <si>
    <t>A23</t>
  </si>
  <si>
    <t>B23</t>
  </si>
  <si>
    <t>C22A</t>
  </si>
  <si>
    <t>C22B</t>
  </si>
  <si>
    <t>C12A</t>
  </si>
  <si>
    <t>C12B</t>
  </si>
  <si>
    <t>R</t>
  </si>
  <si>
    <t>inne</t>
  </si>
  <si>
    <t>Portfel zakupu energii elektrycznej</t>
  </si>
  <si>
    <t>jedn.</t>
  </si>
  <si>
    <t xml:space="preserve">Zakup </t>
  </si>
  <si>
    <t>1.1</t>
  </si>
  <si>
    <t>ilość</t>
  </si>
  <si>
    <t>1.2</t>
  </si>
  <si>
    <t>cena</t>
  </si>
  <si>
    <t>zł/MWh</t>
  </si>
  <si>
    <t>1.3</t>
  </si>
  <si>
    <t>wartość</t>
  </si>
  <si>
    <t>tys. zł</t>
  </si>
  <si>
    <t xml:space="preserve">  z tego zakup :</t>
  </si>
  <si>
    <t>2.1</t>
  </si>
  <si>
    <t>2.2</t>
  </si>
  <si>
    <t xml:space="preserve">cena </t>
  </si>
  <si>
    <t>2.3</t>
  </si>
  <si>
    <t>Potrzeby własne</t>
  </si>
  <si>
    <t>3.1</t>
  </si>
  <si>
    <t>3.2</t>
  </si>
  <si>
    <t>3.3</t>
  </si>
  <si>
    <t>Razem wszystkie grupy*</t>
  </si>
  <si>
    <t>Jedn. miary</t>
  </si>
  <si>
    <t>Dynamika               6/4</t>
  </si>
  <si>
    <t>Dynamika               6/5</t>
  </si>
  <si>
    <t>Dostawa energii w DEE</t>
  </si>
  <si>
    <t xml:space="preserve">Ilość energii zużytej przez odbiorców końcowych </t>
  </si>
  <si>
    <t>Przychody ogółem, w tym:</t>
  </si>
  <si>
    <t>a</t>
  </si>
  <si>
    <t>świadczenie usług dystrybucji, z tego:</t>
  </si>
  <si>
    <t>opłata dystrybucyjna stała</t>
  </si>
  <si>
    <t xml:space="preserve">opłata abonamentowa </t>
  </si>
  <si>
    <t>opłata dystrybucyjna zmienna</t>
  </si>
  <si>
    <t>opłata jakościowa</t>
  </si>
  <si>
    <t>b</t>
  </si>
  <si>
    <t>opłaty dodatkowe, z tego:</t>
  </si>
  <si>
    <t>en. bierna</t>
  </si>
  <si>
    <t>przekroczenia mocy</t>
  </si>
  <si>
    <t>Za wznowienie dostawy energii elektrycznej (art. 6 PE)</t>
  </si>
  <si>
    <t>Nielegalny pobór energii, w tym:</t>
  </si>
  <si>
    <t xml:space="preserve">za wykonywanie czynności zawiązanych ze stwierdzeniem nielegalnego pobierania energii </t>
  </si>
  <si>
    <t>Koszty ogółem, z tego:</t>
  </si>
  <si>
    <t>przeniesione koszty dystrybucji (z saldem tranzytów)</t>
  </si>
  <si>
    <t>koszty zakupu energii na pokrycie różnicy bilansowej</t>
  </si>
  <si>
    <t>III - ŚREDNIE STAWKI</t>
  </si>
  <si>
    <t>IV - WYNIK OGÓŁEM</t>
  </si>
  <si>
    <t>V</t>
  </si>
  <si>
    <t>%</t>
  </si>
  <si>
    <t>2) w kosztach własnych nie należy uwzględniać zwrotu z kapitału, który stanowi element przychodów przedsiębiorstwa,</t>
  </si>
  <si>
    <t>Arkusz kalkulacji przychodu dla dystrybucji</t>
  </si>
  <si>
    <t>Jedn.</t>
  </si>
  <si>
    <t xml:space="preserve">A23 </t>
  </si>
  <si>
    <t>I. Dostawa energii ogółem</t>
  </si>
  <si>
    <t>z tego w strefie czasowej</t>
  </si>
  <si>
    <t>całodobowej</t>
  </si>
  <si>
    <t>szczytowej</t>
  </si>
  <si>
    <t>pozaszczytowej</t>
  </si>
  <si>
    <t>dziennej</t>
  </si>
  <si>
    <t>nocnej</t>
  </si>
  <si>
    <t>strefa 1</t>
  </si>
  <si>
    <t>zima</t>
  </si>
  <si>
    <t>strefa 2</t>
  </si>
  <si>
    <t>strefa 3</t>
  </si>
  <si>
    <t>strefa 4</t>
  </si>
  <si>
    <t>lato</t>
  </si>
  <si>
    <t>II. Ilość energii zużytej przez odbiorców końcowych</t>
  </si>
  <si>
    <t>szt</t>
  </si>
  <si>
    <t>tys zł</t>
  </si>
  <si>
    <t>opłaty abonamentowe</t>
  </si>
  <si>
    <t>tys.zł</t>
  </si>
  <si>
    <t>Arkusz porównania stawek opłat</t>
  </si>
  <si>
    <t xml:space="preserve">obecna </t>
  </si>
  <si>
    <t>proponowana</t>
  </si>
  <si>
    <t xml:space="preserve">Dynamika </t>
  </si>
  <si>
    <t>Grupy taryfowe</t>
  </si>
  <si>
    <t>stawka opłaty abonamentowej (zł/m-c)</t>
  </si>
  <si>
    <t xml:space="preserve">1 faz </t>
  </si>
  <si>
    <t>3 faz</t>
  </si>
  <si>
    <t>Obszar 1</t>
  </si>
  <si>
    <t>Obszar 2</t>
  </si>
  <si>
    <t>Obszar 3</t>
  </si>
  <si>
    <t>Obszar 4</t>
  </si>
  <si>
    <t>Obszar 5</t>
  </si>
  <si>
    <t>składnik zmienny sieciowy (zł/MWh)</t>
  </si>
  <si>
    <t>kol.20/kol.18</t>
  </si>
  <si>
    <t>kol.10/kol.6</t>
  </si>
  <si>
    <t>c) opłata jakościowa</t>
  </si>
  <si>
    <t xml:space="preserve">3. Inne </t>
  </si>
  <si>
    <t>Opłata przejściowa</t>
  </si>
  <si>
    <t>VII.</t>
  </si>
  <si>
    <t>opłata przejściowa</t>
  </si>
  <si>
    <t xml:space="preserve">     1-faz </t>
  </si>
  <si>
    <t xml:space="preserve">     3-faz</t>
  </si>
  <si>
    <t xml:space="preserve">    dla grup G: poniżej 500 kWh</t>
  </si>
  <si>
    <t xml:space="preserve">                      od 500 kWh do 1200 kWh</t>
  </si>
  <si>
    <t xml:space="preserve">                      powyżej 1200 kWh</t>
  </si>
  <si>
    <t xml:space="preserve">   energia bierna</t>
  </si>
  <si>
    <t xml:space="preserve">   przekroczenia mocy</t>
  </si>
  <si>
    <t xml:space="preserve"> opłata dystrybucyjna stała</t>
  </si>
  <si>
    <t xml:space="preserve"> opłaty abonamentowe</t>
  </si>
  <si>
    <t xml:space="preserve"> opłata dystrybucyjna zmienna</t>
  </si>
  <si>
    <t xml:space="preserve"> opłata jakościowa</t>
  </si>
  <si>
    <t>stawka stała (zł/MW/m-c, zł/m-c)</t>
  </si>
  <si>
    <t xml:space="preserve">1 faz         </t>
  </si>
  <si>
    <t xml:space="preserve">3 faz     </t>
  </si>
  <si>
    <t>okresy rozliczeniowe</t>
  </si>
  <si>
    <t xml:space="preserve">G12 </t>
  </si>
  <si>
    <t>strefy czasowe</t>
  </si>
  <si>
    <t>poniżej 500 kWh</t>
  </si>
  <si>
    <t>od 500 do 1200 kWh</t>
  </si>
  <si>
    <t>powyżej 1200 kWh</t>
  </si>
  <si>
    <t>kol.7/kol.3</t>
  </si>
  <si>
    <t>kol.8/kol.4</t>
  </si>
  <si>
    <t>kol.9/kol.5</t>
  </si>
  <si>
    <t>kol.19/kol.17</t>
  </si>
  <si>
    <t>Obszar 1**</t>
  </si>
  <si>
    <t xml:space="preserve">** jeśli taryfa obszarowa, to należy wypełnić dla każdego obszaru </t>
  </si>
  <si>
    <t>cc)  ilość energii zużytej przez odbiorów końcowych [MWh]</t>
  </si>
  <si>
    <t>zł/MW/m-c; zł/kw/m-c</t>
  </si>
  <si>
    <t xml:space="preserve">stawka opłaty przejściowej </t>
  </si>
  <si>
    <t>G gospodarstwa domowe, o rocznym zyżyciu (zł/m-c):</t>
  </si>
  <si>
    <t>kol.31/kol.23</t>
  </si>
  <si>
    <t>kol.32/kol.24</t>
  </si>
  <si>
    <t>kol.33/kol.25</t>
  </si>
  <si>
    <t>kol.34/kol.26</t>
  </si>
  <si>
    <t>kol.35/kol.27</t>
  </si>
  <si>
    <t>kol.36/kol.28</t>
  </si>
  <si>
    <t>kol.37/kol.29</t>
  </si>
  <si>
    <t>kol.38/kol.30</t>
  </si>
  <si>
    <t>kol.52/kol.48</t>
  </si>
  <si>
    <t>kol.53/kol.49</t>
  </si>
  <si>
    <t>kol.54/kol.50</t>
  </si>
  <si>
    <t>kol.55/kol.51</t>
  </si>
  <si>
    <t>a1</t>
  </si>
  <si>
    <t>a2</t>
  </si>
  <si>
    <t>a3</t>
  </si>
  <si>
    <t>a4</t>
  </si>
  <si>
    <t>a5</t>
  </si>
  <si>
    <t>koszty własne dystrybucji, w tym:</t>
  </si>
  <si>
    <t>koszty odczytów i ich bieżącej kontroli</t>
  </si>
  <si>
    <t xml:space="preserve">Z uwzględnieniem przychodu wyłącznie ze stawek opłat dystrybucyjnych </t>
  </si>
  <si>
    <t>Z uwzględnieniem przychodu ze stawek oraz opłat dodatkowych</t>
  </si>
  <si>
    <t>inne*</t>
  </si>
  <si>
    <t>***okresy rozliczeniowe wskazane w taryfie (10 dniowy, 1 mieięczny, 2 miesięczny, 4 miesięczny, 6 miesięczny, 12 miesięczny, inne)</t>
  </si>
  <si>
    <t>okresy rozliczeniowe***</t>
  </si>
  <si>
    <t xml:space="preserve">  Symulacja płatności (netto) odbiorców przedsiębiorstwa </t>
  </si>
  <si>
    <t>Nazwa odbiorcy</t>
  </si>
  <si>
    <t>Grupa taryfowa</t>
  </si>
  <si>
    <t>Płatność</t>
  </si>
  <si>
    <t>wg stawek z dotychczasowej taryfy</t>
  </si>
  <si>
    <t>wg stawek proponowanych</t>
  </si>
  <si>
    <t>Opłata abonamentowa</t>
  </si>
  <si>
    <t>Składnik zmienny sieciowy</t>
  </si>
  <si>
    <t xml:space="preserve">Składnik stały opłaty sieciowej </t>
  </si>
  <si>
    <t>Porównanie</t>
  </si>
  <si>
    <t>razem</t>
  </si>
  <si>
    <t xml:space="preserve"> zł</t>
  </si>
  <si>
    <t>zł</t>
  </si>
  <si>
    <t xml:space="preserve">  zł</t>
  </si>
  <si>
    <t xml:space="preserve">% </t>
  </si>
  <si>
    <t>zł/m-c</t>
  </si>
  <si>
    <t>Razem grupa</t>
  </si>
  <si>
    <t>Ogółem wszystkie grupy</t>
  </si>
  <si>
    <t>Przychód regulowany (a+b)</t>
  </si>
  <si>
    <t>b1</t>
  </si>
  <si>
    <t>b2</t>
  </si>
  <si>
    <t>b3</t>
  </si>
  <si>
    <t>usług dystrybucyjnych (a/I.1)</t>
  </si>
  <si>
    <t>usług dystrybucyjnych z opłatami dodatkowymi (a+b/I.1)</t>
  </si>
  <si>
    <t>Udział opłat stałych **</t>
  </si>
  <si>
    <t xml:space="preserve"> opłata przejściowa</t>
  </si>
  <si>
    <t>E. Dynamika (C/A)</t>
  </si>
  <si>
    <t xml:space="preserve">F. Dynamika (D/B) </t>
  </si>
  <si>
    <t>G. Udział opłat stałych w zatwierdzonej taryfie</t>
  </si>
  <si>
    <t>Ilość układów pom-rozlicz / przyłączy</t>
  </si>
  <si>
    <t>Nazwa OSD</t>
  </si>
  <si>
    <t>Data wniosku</t>
  </si>
  <si>
    <t>4. Podatki</t>
  </si>
  <si>
    <t>należy zamieścić wszystkie grupy taryfowe</t>
  </si>
  <si>
    <r>
      <t>I KOSZTY</t>
    </r>
    <r>
      <rPr>
        <b/>
        <sz val="10"/>
        <rFont val="Arial CE"/>
        <family val="0"/>
      </rPr>
      <t xml:space="preserve">                 1</t>
    </r>
  </si>
  <si>
    <t>II - PRZYCHODY         A</t>
  </si>
  <si>
    <r>
      <t xml:space="preserve">I - NOŚNIKI                  </t>
    </r>
    <r>
      <rPr>
        <b/>
        <sz val="11"/>
        <rFont val="Arial CE"/>
        <family val="0"/>
      </rPr>
      <t>1</t>
    </r>
  </si>
  <si>
    <t>IV. Liczba odbiorców, w tym:</t>
  </si>
  <si>
    <t xml:space="preserve">V. Przychody w dystrybucji  ogółem, z tego: </t>
  </si>
  <si>
    <t>VI. Opłaty dodatkowe, z tego:</t>
  </si>
  <si>
    <t>VII. Przychód ogółem (V+VI)</t>
  </si>
  <si>
    <t>A. Średnia cena sprzedaży wg stawek obowiązujących (V / I)</t>
  </si>
  <si>
    <t>B. Średnia cena sprzedaży wg stawek obowiązujących ((V + VI) / I)</t>
  </si>
  <si>
    <t xml:space="preserve">VIII.  Przychody w dystrybucji ogółem, z tego: </t>
  </si>
  <si>
    <t>IX. Opłaty dodatkowe, z tego:</t>
  </si>
  <si>
    <t>X. Przychód regulowany ogółem (VIII+IX)</t>
  </si>
  <si>
    <t>C. Średnia cena sprzedaży wg stawek proponowanych (VIII / I))</t>
  </si>
  <si>
    <t>D. Średnia cena sprzedaży wg stawek proponowanych ((VIII+IX) / I)</t>
  </si>
  <si>
    <t>H. Udział opłat stałych w proponowanej taryfie</t>
  </si>
  <si>
    <t>* należy zamieścić wszystkie grupy taryfowe</t>
  </si>
  <si>
    <t>A.</t>
  </si>
  <si>
    <t>Koszty odczytów i kontroli w okresie*</t>
  </si>
  <si>
    <t>B1. Liczba odbiorców</t>
  </si>
  <si>
    <t>B2. Okres rozliczeniowy **</t>
  </si>
  <si>
    <t>m-c</t>
  </si>
  <si>
    <t>B3. Liczba odczytów na odbiorcę w okresie *</t>
  </si>
  <si>
    <t>B.</t>
  </si>
  <si>
    <t>Liczba odczytów i kontroli w okresie* (B1xB3) ***</t>
  </si>
  <si>
    <t>C.</t>
  </si>
  <si>
    <t>Średni koszt odczytu i kontroli (A*1000/B)</t>
  </si>
  <si>
    <t>zł/odczyt</t>
  </si>
  <si>
    <t>D.</t>
  </si>
  <si>
    <t>Średni miesięczny koszt odczytu i kontroli na odbiorcę (A*1000/(B1x6))</t>
  </si>
  <si>
    <t>zł/odb./m-c</t>
  </si>
  <si>
    <t>E.</t>
  </si>
  <si>
    <t>Przychody z opłaty abonamentowej w okresie*</t>
  </si>
  <si>
    <t>F.</t>
  </si>
  <si>
    <t>Średni miesięczny przychod z opłaty abonamentowej na odbiorcę (E*1000/(B1x6))</t>
  </si>
  <si>
    <t>G.</t>
  </si>
  <si>
    <t>Średni przychód z opłaty abonamentowej na odczyt (E*1000/B)</t>
  </si>
  <si>
    <t>*) rok taryfowy</t>
  </si>
  <si>
    <t xml:space="preserve">**) w przypadku stosowania przez OSD kilku okresów rozliczeniowych w danej grupie taryfowej, odpowiednią kolumnę należy </t>
  </si>
  <si>
    <t>przedstawić w rozbiciu na poszczególne okresy rozliczeniowe oraz łącznie</t>
  </si>
  <si>
    <t>***) w przypadku gdy liczba układów pomiarowo-rozliczeniowych jest większa od liczby odbiorców należy podać rzeczywistą liczbę odczytów</t>
  </si>
  <si>
    <t>stawka jakościowa (zł/MWh)</t>
  </si>
  <si>
    <t>Wynik na dystrybucji</t>
  </si>
  <si>
    <t>Koszty i przychody z tytułu opłaty abonamentowej</t>
  </si>
  <si>
    <t>Wpisanie pozycji zaznaczonych na żółto automatycznie uzupełni nazwę OSD i datę w pozostałych arkuszach!!!</t>
  </si>
  <si>
    <t>Lp.</t>
  </si>
  <si>
    <t>Pozycja</t>
  </si>
  <si>
    <t>Symbol</t>
  </si>
  <si>
    <t>Wartość (tys. zł)</t>
  </si>
  <si>
    <t>Dane wejściowe</t>
  </si>
  <si>
    <r>
      <t>AI</t>
    </r>
    <r>
      <rPr>
        <sz val="8"/>
        <rFont val="Calibri"/>
        <family val="2"/>
      </rPr>
      <t>2009</t>
    </r>
  </si>
  <si>
    <t xml:space="preserve">  Symulacja płatności (netto) odbiorców przedsiębiorstwa: GRUPA …………  </t>
  </si>
  <si>
    <t>Odbiorca</t>
  </si>
  <si>
    <t>Dostawa [kWh]</t>
  </si>
  <si>
    <t>Udział I strefy</t>
  </si>
  <si>
    <t>Dostawa w strefach [kWh]</t>
  </si>
  <si>
    <t>PŁATNOŚĆ  wg stawek z dotychczasowej taryfy</t>
  </si>
  <si>
    <t>PŁATNOŚĆ  wg stawek proponowanych</t>
  </si>
  <si>
    <t>Stawka opłaty przejściowej</t>
  </si>
  <si>
    <t>Stawka jakościowa</t>
  </si>
  <si>
    <t xml:space="preserve">Odb. 1 </t>
  </si>
  <si>
    <t xml:space="preserve">Odb. 2 </t>
  </si>
  <si>
    <t>Odb. 3</t>
  </si>
  <si>
    <t>Odb. 4</t>
  </si>
  <si>
    <t>Odb. 5</t>
  </si>
  <si>
    <t>Odb. 6</t>
  </si>
  <si>
    <t>Odb. 7</t>
  </si>
  <si>
    <t>Odb. 8</t>
  </si>
  <si>
    <t>Odb. 9</t>
  </si>
  <si>
    <t>Odb. 10</t>
  </si>
  <si>
    <t>Odb. 11</t>
  </si>
  <si>
    <t>Odb. 12</t>
  </si>
  <si>
    <t>Odb. 13</t>
  </si>
  <si>
    <t>Odb. 14</t>
  </si>
  <si>
    <t>Odb. 15</t>
  </si>
  <si>
    <t>Odb. 16</t>
  </si>
  <si>
    <t>Odb. 17</t>
  </si>
  <si>
    <t>Odb. 18</t>
  </si>
  <si>
    <t>Odb. 19</t>
  </si>
  <si>
    <t>Odb. 20</t>
  </si>
  <si>
    <t>Odb. 21</t>
  </si>
  <si>
    <t>Odb. 22</t>
  </si>
  <si>
    <t>Odb. 23</t>
  </si>
  <si>
    <t>Odb. 24</t>
  </si>
  <si>
    <t>Odb. 25</t>
  </si>
  <si>
    <t>Odb. 26</t>
  </si>
  <si>
    <t>Odb. 27</t>
  </si>
  <si>
    <t>Odb. 28</t>
  </si>
  <si>
    <t>Odb. 29</t>
  </si>
  <si>
    <t>Odb. 30</t>
  </si>
  <si>
    <t>Odb. 31</t>
  </si>
  <si>
    <t>Odb. 32</t>
  </si>
  <si>
    <t>Odb. 33</t>
  </si>
  <si>
    <t>Odb. 34</t>
  </si>
  <si>
    <t>Odb. 35</t>
  </si>
  <si>
    <t>Odb. 36</t>
  </si>
  <si>
    <t>Odb. 37</t>
  </si>
  <si>
    <t>Odb. 38</t>
  </si>
  <si>
    <t>Odb. 39</t>
  </si>
  <si>
    <t>Odb. 40</t>
  </si>
  <si>
    <t>Odb. 41</t>
  </si>
  <si>
    <t>Odb. 42</t>
  </si>
  <si>
    <t>Odb. 43</t>
  </si>
  <si>
    <t>Odb. 44</t>
  </si>
  <si>
    <t>Odb. 45</t>
  </si>
  <si>
    <t>min</t>
  </si>
  <si>
    <t>max</t>
  </si>
  <si>
    <t>* Należy wykonać dla wszystkich grup taryfowch G1x (wszystkie grupy; również inaczej nazwane) dla przedstawionych powyzej wartości dostawy oraz udziałów I strefy</t>
  </si>
  <si>
    <t>** Dla grup całodobowych jako udział I strefy należy wpisać 100%</t>
  </si>
  <si>
    <t>Roczna dostawa energii elektrycznej do odbiorcy [MWh]</t>
  </si>
  <si>
    <t>Roczne zużycie energii przez odbiorcę</t>
  </si>
  <si>
    <t>…</t>
  </si>
  <si>
    <t>* Należy uwzględnić:</t>
  </si>
  <si>
    <t xml:space="preserve">·   dla grup całodobowych na średnim napięciu oraz dla grupy C21 – mapy odbiorców, na których należy wytypować 20 reprezentatywnych odbiorców i dla nich sporządzić imienne symulacje płatności, </t>
  </si>
  <si>
    <t xml:space="preserve">  Symulacja płatności (netto) odbiorców przedsiębiorstwa: GRUPA …………  MOC UMOWNA  ……… kW</t>
  </si>
  <si>
    <t>kW</t>
  </si>
  <si>
    <t>C12</t>
  </si>
  <si>
    <t>* Należy wykonać dla wszystkich grup taryfowch C1x oraz oświetleniowych (wszystkie grupy) dla przedstawionych powyżej wartości dostawy oraz udziałów I strefy</t>
  </si>
  <si>
    <t>** Powyższą tabelę należy wykonać dla różnych wartości mocy umownej z uwzględnieniem mocy minimalnej i maksymalnej w danej grupie (jedna tabela dla każdej wartości mocy)</t>
  </si>
  <si>
    <t>*** Dla grup całodobowych jako udział I strefy należy wpisać 100%</t>
  </si>
  <si>
    <r>
      <t xml:space="preserve">·   </t>
    </r>
    <r>
      <rPr>
        <sz val="14"/>
        <rFont val="Arial"/>
        <family val="2"/>
      </rPr>
      <t xml:space="preserve">dla grup na wysokim napięciu – dla wszystkich odbiorców imiennie, </t>
    </r>
  </si>
  <si>
    <r>
      <t xml:space="preserve">·   </t>
    </r>
    <r>
      <rPr>
        <sz val="14"/>
        <rFont val="Arial"/>
        <family val="2"/>
      </rPr>
      <t>dla grup wielostrefowych B i C2 - dla wszystkich odbiorców imiennie,</t>
    </r>
  </si>
  <si>
    <t xml:space="preserve"> Zestawienie Kontrolne Tranzytów Energii (ZKTE) w MWh</t>
  </si>
  <si>
    <t>Spółka dystrybucyjna</t>
  </si>
  <si>
    <t xml:space="preserve">VDP S.A. </t>
  </si>
  <si>
    <t xml:space="preserve">RWE STOEN Operator Sp. z o.o. </t>
  </si>
  <si>
    <t>PGE Dystrybucja Warszawa-Teren Sp. z o.o.</t>
  </si>
  <si>
    <t>PGE Dystrybucja Białystok Sp. z o.o.</t>
  </si>
  <si>
    <t>PGE Dystrybucja LUBZEL Sp. z o.o.</t>
  </si>
  <si>
    <t>PGE Dystrybucja Rzeszów Sp. z o.o.</t>
  </si>
  <si>
    <t>ENERGA  Operator S.A.</t>
  </si>
  <si>
    <t>PGE ZEORK Dystrybucja Sp. z o.o.</t>
  </si>
  <si>
    <t>PGE Dystrybucja Łódź Sp. z o.o.</t>
  </si>
  <si>
    <t>PGE Dystrybucja Łódź-Teren S.A.</t>
  </si>
  <si>
    <t>ENEA Operator Sp. z o.o.</t>
  </si>
  <si>
    <t>SALDO</t>
  </si>
  <si>
    <t>PSE - Operator S.A.</t>
  </si>
  <si>
    <t xml:space="preserve"> Zestawienie Kontrolne Tranzytów Energii (ZKTE) w tys. zł.</t>
  </si>
  <si>
    <t>Ogółem rok 2011</t>
  </si>
  <si>
    <t>taryfa 2011</t>
  </si>
  <si>
    <r>
      <t>PR</t>
    </r>
    <r>
      <rPr>
        <sz val="8"/>
        <rFont val="Calibri"/>
        <family val="2"/>
      </rPr>
      <t>2010</t>
    </r>
  </si>
  <si>
    <r>
      <t>I</t>
    </r>
    <r>
      <rPr>
        <sz val="8"/>
        <rFont val="Calibri"/>
        <family val="2"/>
      </rPr>
      <t>2010</t>
    </r>
  </si>
  <si>
    <r>
      <t>OP</t>
    </r>
    <r>
      <rPr>
        <sz val="8"/>
        <rFont val="Calibri"/>
        <family val="2"/>
      </rPr>
      <t>2010</t>
    </r>
  </si>
  <si>
    <r>
      <t>rA</t>
    </r>
    <r>
      <rPr>
        <sz val="8"/>
        <rFont val="Calibri"/>
        <family val="2"/>
      </rPr>
      <t>2010</t>
    </r>
  </si>
  <si>
    <r>
      <t>WACC</t>
    </r>
    <r>
      <rPr>
        <sz val="8"/>
        <rFont val="Calibri"/>
        <family val="2"/>
      </rPr>
      <t>2011</t>
    </r>
  </si>
  <si>
    <r>
      <t>AI</t>
    </r>
    <r>
      <rPr>
        <sz val="8"/>
        <rFont val="Calibri"/>
        <family val="2"/>
      </rPr>
      <t>2010</t>
    </r>
  </si>
  <si>
    <r>
      <t>PR(BO)</t>
    </r>
    <r>
      <rPr>
        <b/>
        <sz val="8"/>
        <rFont val="Calibri"/>
        <family val="2"/>
      </rPr>
      <t>2010</t>
    </r>
  </si>
  <si>
    <r>
      <t>1,5%*PR(BO)</t>
    </r>
    <r>
      <rPr>
        <sz val="8"/>
        <rFont val="Calibri"/>
        <family val="2"/>
      </rPr>
      <t>2010</t>
    </r>
  </si>
  <si>
    <r>
      <t>Z(BO)</t>
    </r>
    <r>
      <rPr>
        <b/>
        <sz val="8"/>
        <rFont val="Calibri"/>
        <family val="2"/>
      </rPr>
      <t>2011</t>
    </r>
  </si>
  <si>
    <r>
      <t>Z(I)</t>
    </r>
    <r>
      <rPr>
        <b/>
        <sz val="8"/>
        <rFont val="Calibri"/>
        <family val="2"/>
      </rPr>
      <t>2010</t>
    </r>
  </si>
  <si>
    <r>
      <t>Z</t>
    </r>
    <r>
      <rPr>
        <b/>
        <i/>
        <sz val="8"/>
        <rFont val="Calibri"/>
        <family val="2"/>
      </rPr>
      <t>2011</t>
    </r>
  </si>
  <si>
    <t>Arkusz struktury dostawy</t>
  </si>
  <si>
    <t>Opłaty za przyłączenie - wpływy wg wystawionych faktur</t>
  </si>
  <si>
    <t>Taryfa na 2010</t>
  </si>
  <si>
    <t>Taryfa na 2011</t>
  </si>
  <si>
    <t xml:space="preserve">Przychód regulowany w roku (t-1) </t>
  </si>
  <si>
    <t>Zwrot z kapitału uwzględniony w taryfie na rok (2009)</t>
  </si>
  <si>
    <t>Inwestycje modelowe roku (t-1) uwzględnione w kalkulacji taryfy na (t-1) rok</t>
  </si>
  <si>
    <t>Opłaty przyłączeniowe roku (t-1) uwzględnione w kalkulacji taryfy na (t-1) rok</t>
  </si>
  <si>
    <t>Wysokość rzeczywistych nakładów inwestycyjnych w roku (t-2) (zaakceptowanych przez Prezesa URE)</t>
  </si>
  <si>
    <t>Wysokość rzeczywistych opłat przyłączeniowych w roku (t-2) (zaakceptowanych przez Prezesa URE)</t>
  </si>
  <si>
    <t>Stopa amortyzacji uwzględniona w kalkulacji taryfy na (t-1) rok</t>
  </si>
  <si>
    <t>Średnioważony koszt kapitału w kalkulacji taryfy na (t) rok</t>
  </si>
  <si>
    <t>Kalkulacja Z(I)t</t>
  </si>
  <si>
    <t>Suma inwestycji modelowych roku (j) uwzględnionych w kalkulacji taryfy na rok (j) j - 2009, 2010, ….</t>
  </si>
  <si>
    <t>Suma opłat przyłaczeniowych roku (j) uwzględnionych w kalkulacji taryfy na rok (j) j - 2009, 2010, ….</t>
  </si>
  <si>
    <t>Wysokość amortyzacji od inwestycji realizowanych po 31 grudnia 2008 roku wynikająca z zatwierdzonej taryfy na rok (t-1)</t>
  </si>
  <si>
    <t>Suma amortyzacji od nowych inwestycji roku (j) uwzględnionych w kalkulacji taryfy na rok (j) j - 2009, 2010, ….</t>
  </si>
  <si>
    <t>Suma różnicy inwestycji i opłat przyłączeniowych wykonanych w roku (j) i uwzględnionych w kalkulacji taryfy na rok (j) j - 2009, 2010, ….</t>
  </si>
  <si>
    <t>Nowe inwestycji realizowane po dniu 31 grudnia 2008 podlegające wynagrodzeniu</t>
  </si>
  <si>
    <t xml:space="preserve">Zwrot z zaangażowanego kapitału wynikający z wynagradzania nowych inwestycji – realizowanych po dniu 31 grudnia 2008 </t>
  </si>
  <si>
    <t>Kalkulacja Z(BO)t</t>
  </si>
  <si>
    <t>Zwrot z kapitału uwzględniony w taryfie na rok (t-1)</t>
  </si>
  <si>
    <t>Z(BO)2010</t>
  </si>
  <si>
    <t>Przychód regulowany w roku (t-1)</t>
  </si>
  <si>
    <t>Przychód regulowany na rok (t-1) skorygowany o zwrot i amortyzację od inwestycji realizowanych po 31 grudnia 2008 roku</t>
  </si>
  <si>
    <t>PR(BO)2009</t>
  </si>
  <si>
    <t>1,5% przychodu regulowanego na rok (t-1) skorygowanego o zwrot i amortyzację od inwestycji realizowanych po 31 grudnia 2008 roku</t>
  </si>
  <si>
    <t xml:space="preserve">Zwrot z zaangażowanego kapitału wynikający z wynagradzania majątku istniejącego na dzień 31 grudnia 2008 </t>
  </si>
  <si>
    <t>Zwrot z zaangażowanego kapitału w kalkulacji taryfy na rok (t)</t>
  </si>
  <si>
    <r>
      <t>PR</t>
    </r>
    <r>
      <rPr>
        <sz val="8"/>
        <rFont val="Calibri"/>
        <family val="2"/>
      </rPr>
      <t>2009</t>
    </r>
  </si>
  <si>
    <r>
      <t>Z(BO)</t>
    </r>
    <r>
      <rPr>
        <sz val="8"/>
        <rFont val="Calibri"/>
        <family val="2"/>
      </rPr>
      <t>2009</t>
    </r>
  </si>
  <si>
    <r>
      <t>I</t>
    </r>
    <r>
      <rPr>
        <sz val="8"/>
        <rFont val="Calibri"/>
        <family val="2"/>
      </rPr>
      <t>2009</t>
    </r>
  </si>
  <si>
    <r>
      <t>OP</t>
    </r>
    <r>
      <rPr>
        <sz val="8"/>
        <rFont val="Calibri"/>
        <family val="2"/>
      </rPr>
      <t>2009</t>
    </r>
  </si>
  <si>
    <r>
      <t>Iw</t>
    </r>
    <r>
      <rPr>
        <sz val="8"/>
        <rFont val="Calibri"/>
        <family val="2"/>
      </rPr>
      <t>2009</t>
    </r>
  </si>
  <si>
    <r>
      <t>OPw</t>
    </r>
    <r>
      <rPr>
        <sz val="8"/>
        <rFont val="Calibri"/>
        <family val="2"/>
      </rPr>
      <t>2009</t>
    </r>
  </si>
  <si>
    <r>
      <t>rA</t>
    </r>
    <r>
      <rPr>
        <sz val="8"/>
        <rFont val="Calibri"/>
        <family val="2"/>
      </rPr>
      <t>2009</t>
    </r>
  </si>
  <si>
    <r>
      <t>WACC</t>
    </r>
    <r>
      <rPr>
        <sz val="8"/>
        <rFont val="Calibri"/>
        <family val="2"/>
      </rPr>
      <t>2010</t>
    </r>
  </si>
  <si>
    <r>
      <t>ΣI</t>
    </r>
    <r>
      <rPr>
        <sz val="8"/>
        <rFont val="Calibri"/>
        <family val="2"/>
      </rPr>
      <t>2009</t>
    </r>
  </si>
  <si>
    <r>
      <t>ΣOP</t>
    </r>
    <r>
      <rPr>
        <sz val="8"/>
        <rFont val="Calibri"/>
        <family val="2"/>
      </rPr>
      <t>2009</t>
    </r>
  </si>
  <si>
    <r>
      <t>ΣOP</t>
    </r>
    <r>
      <rPr>
        <sz val="8"/>
        <rFont val="Calibri"/>
        <family val="2"/>
      </rPr>
      <t>od 2009</t>
    </r>
  </si>
  <si>
    <r>
      <t>ΣAI</t>
    </r>
    <r>
      <rPr>
        <sz val="8"/>
        <rFont val="Calibri"/>
        <family val="2"/>
      </rPr>
      <t>2009</t>
    </r>
  </si>
  <si>
    <r>
      <t>ΣAI</t>
    </r>
    <r>
      <rPr>
        <sz val="8"/>
        <rFont val="Calibri"/>
        <family val="2"/>
      </rPr>
      <t>od 2009</t>
    </r>
  </si>
  <si>
    <r>
      <t>ΔI</t>
    </r>
    <r>
      <rPr>
        <sz val="8"/>
        <rFont val="Calibri"/>
        <family val="2"/>
      </rPr>
      <t>2009</t>
    </r>
  </si>
  <si>
    <r>
      <t>ΣΔI</t>
    </r>
    <r>
      <rPr>
        <sz val="8"/>
        <rFont val="Calibri"/>
        <family val="2"/>
      </rPr>
      <t>od 2009</t>
    </r>
  </si>
  <si>
    <r>
      <t>I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-OP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-AI</t>
    </r>
    <r>
      <rPr>
        <b/>
        <sz val="8"/>
        <rFont val="Calibri"/>
        <family val="2"/>
      </rPr>
      <t>2009</t>
    </r>
  </si>
  <si>
    <r>
      <t>Z(I)</t>
    </r>
    <r>
      <rPr>
        <b/>
        <sz val="8"/>
        <rFont val="Calibri"/>
        <family val="2"/>
      </rPr>
      <t>2011</t>
    </r>
  </si>
  <si>
    <r>
      <t>Z(BO)</t>
    </r>
    <r>
      <rPr>
        <b/>
        <sz val="8"/>
        <rFont val="Calibri"/>
        <family val="2"/>
      </rPr>
      <t>2009</t>
    </r>
  </si>
  <si>
    <r>
      <t>1,5%*PR(BO)</t>
    </r>
    <r>
      <rPr>
        <sz val="8"/>
        <rFont val="Calibri"/>
        <family val="2"/>
      </rPr>
      <t>2009</t>
    </r>
  </si>
  <si>
    <r>
      <t>Z</t>
    </r>
    <r>
      <rPr>
        <b/>
        <i/>
        <sz val="8"/>
        <rFont val="Calibri"/>
        <family val="2"/>
      </rPr>
      <t>2010</t>
    </r>
  </si>
  <si>
    <t>** z uwzględnieniem opłaty przejściowej i opłaty abonamentowej</t>
  </si>
  <si>
    <t>PGE Dystrybucja  SA</t>
  </si>
  <si>
    <t>1) koszty w kol. 6 powinny być równe kosztom modelowym, uznanym przez Prezesa URE jako koszty uzasadnione, a kol. 4 wykonanie</t>
  </si>
  <si>
    <t>Rok taryfowy 2012</t>
  </si>
  <si>
    <t>2. Nakłady inwestycyjne roku 2012</t>
  </si>
  <si>
    <t>3. Nakłady inwestycyjne roku 2011</t>
  </si>
  <si>
    <t>4. Nakłady inwestycyjne roku 2010</t>
  </si>
  <si>
    <t>5. Opłaty za przyłączenie roku 2012</t>
  </si>
  <si>
    <t>6. Opłaty za przyłączenie roku 2011</t>
  </si>
  <si>
    <t>7. Opłaty za przyłączenie roku 2010</t>
  </si>
  <si>
    <t>8. Nakłady inwestycyjne netto 2012</t>
  </si>
  <si>
    <t>9. Nakłady inwestycyjne netto 2011</t>
  </si>
  <si>
    <t>10. Nakłady inwestycyjne netto 2010</t>
  </si>
  <si>
    <t xml:space="preserve">12. Amortyzacja - suma II p. 2010 i I p. 2011 </t>
  </si>
  <si>
    <t>13. Środki pomocowe 2012</t>
  </si>
  <si>
    <t>14. Środki pomocowe 2011</t>
  </si>
  <si>
    <t>15. Środki pomocowe 2010</t>
  </si>
  <si>
    <t xml:space="preserve">Nakłady 2010 roku - nakłady wykonane </t>
  </si>
  <si>
    <t xml:space="preserve">Opłaty za przyłączenie 2010 r. - opłaty wykonane </t>
  </si>
  <si>
    <t>Opłaty za przyłączenie 2012 r. - opłaty wyznaczone na podstawie określonego dla roku 2010 udziału  tych opłat w nakładach związanych z przyłączaniem nowych odbiorców i nowych źródeł (grupa A w Planie Rozwoju) z uwzględnieniem ewentualnej korekty z tytułu wzrostu opłat za przyłączenie w przypadkach opisanych w założeniach do kalkulacji taryf.</t>
  </si>
  <si>
    <t>Wykonanie 2010</t>
  </si>
  <si>
    <t>Plan 2012</t>
  </si>
  <si>
    <t>taryfowe*</t>
  </si>
  <si>
    <t xml:space="preserve">Moc umowna </t>
  </si>
  <si>
    <t>Ogółem wyk. rzeczyw. 2010</t>
  </si>
  <si>
    <t>Ogółem rok 2012</t>
  </si>
  <si>
    <t>b4</t>
  </si>
  <si>
    <t>b5</t>
  </si>
  <si>
    <t>b6</t>
  </si>
  <si>
    <t xml:space="preserve">   wykonywanie umowy, o której mowa w art. 9h ust. 3 pkt. 2 ustawy</t>
  </si>
  <si>
    <t>wykonywanie umowy, o której mowa w art. 9h ust. 3 pkt. 2 ustawy</t>
  </si>
  <si>
    <t xml:space="preserve">   wykonywanie czynności wynikających z decyzji, o której mowa w art. 9 h ust. 9 ustawy</t>
  </si>
  <si>
    <t>wykonywanie czynności wynikających z decyzji, o której mowa w art. 9 h ust. 9 ustawy</t>
  </si>
  <si>
    <t xml:space="preserve">   przekazywanie danych pomiarowych innym przedsiębiorstwom energetycznym</t>
  </si>
  <si>
    <t>przekazywanie danych pomiarowych innym przedsiębiorstwom energetycznym</t>
  </si>
  <si>
    <t>3) kol. 5 - 6 wg ilości planowanych do taryfy na 2012 r.</t>
  </si>
  <si>
    <t xml:space="preserve">III. Moc umowna </t>
  </si>
  <si>
    <t>wg struktury planowanej i stawek z taryfy na 2011 r.</t>
  </si>
  <si>
    <t xml:space="preserve">wg struktury planowanej i stawek z taryfy na 2012 r. </t>
  </si>
  <si>
    <t xml:space="preserve">   usługi lub czynności na dodatkowe zlecenie odbiorcy </t>
  </si>
  <si>
    <t xml:space="preserve">za usługi lub czynność wykonane na dodatkowe zlecenie odbiorcy </t>
  </si>
  <si>
    <t>PLAN do taryfy 2012 r.</t>
  </si>
  <si>
    <t xml:space="preserve"> taryfa 2012</t>
  </si>
  <si>
    <t>taryfa 2012</t>
  </si>
  <si>
    <t>wykonanie  2010r.</t>
  </si>
  <si>
    <r>
      <t xml:space="preserve">Moc umowna </t>
    </r>
    <r>
      <rPr>
        <b/>
        <sz val="8"/>
        <rFont val="Arial CE"/>
        <family val="0"/>
      </rPr>
      <t xml:space="preserve">miesięczna </t>
    </r>
    <r>
      <rPr>
        <b/>
        <sz val="9"/>
        <rFont val="Arial CE"/>
        <family val="0"/>
      </rPr>
      <t xml:space="preserve"> </t>
    </r>
  </si>
  <si>
    <t xml:space="preserve">Moc umowna miesięczna  </t>
  </si>
  <si>
    <t>TAURON Dystrybucja S.A.</t>
  </si>
  <si>
    <t>PGE Dystrybucja S.A.</t>
  </si>
  <si>
    <t>w przypadku roku 2010 dla należy uwzględnić moc kalkulacyjną (ze współczynnikami)</t>
  </si>
  <si>
    <t>stosownie do definicji mocy umownej w rozporządzeniu taryfowym jest to moc ze współczynnikami</t>
  </si>
  <si>
    <t>Moc umowna **</t>
  </si>
  <si>
    <t>5. Opłaty koncesyjne</t>
  </si>
  <si>
    <t>6. Inne</t>
  </si>
  <si>
    <t>Nakłady 2011 roku - nakłady modelowe roku 2011, przyjęte w kalkulacji taryfy na rok 2011</t>
  </si>
  <si>
    <t xml:space="preserve">Opłaty za przyłączenie 2011 r. - opłaty przyłaczeniowe roku 2011, przyjęte w kalkulacji taryfy na 2011 r. </t>
  </si>
  <si>
    <t>* także dla każdej grupy oddzielnie</t>
  </si>
  <si>
    <t>Taryfa na 2012</t>
  </si>
  <si>
    <r>
      <t>PR</t>
    </r>
    <r>
      <rPr>
        <sz val="8"/>
        <rFont val="Calibri"/>
        <family val="2"/>
      </rPr>
      <t>2011</t>
    </r>
  </si>
  <si>
    <r>
      <t>I</t>
    </r>
    <r>
      <rPr>
        <sz val="8"/>
        <rFont val="Calibri"/>
        <family val="2"/>
      </rPr>
      <t>2011</t>
    </r>
  </si>
  <si>
    <r>
      <t>OP</t>
    </r>
    <r>
      <rPr>
        <sz val="8"/>
        <rFont val="Calibri"/>
        <family val="2"/>
      </rPr>
      <t>2011</t>
    </r>
  </si>
  <si>
    <r>
      <t>Iw</t>
    </r>
    <r>
      <rPr>
        <sz val="8"/>
        <rFont val="Calibri"/>
        <family val="2"/>
      </rPr>
      <t>2010</t>
    </r>
  </si>
  <si>
    <r>
      <t>OPw</t>
    </r>
    <r>
      <rPr>
        <sz val="8"/>
        <rFont val="Calibri"/>
        <family val="2"/>
      </rPr>
      <t>2010</t>
    </r>
  </si>
  <si>
    <t>Środki pomocowe i inne źródła finansowania o charakterze bezzwrotnym planowane do wypłaty spółce sieciowej w celu sfinansowania aktywów sieciowych w roku (t-1)</t>
  </si>
  <si>
    <r>
      <t>SP</t>
    </r>
    <r>
      <rPr>
        <sz val="8"/>
        <rFont val="Calibri"/>
        <family val="2"/>
      </rPr>
      <t>2011</t>
    </r>
  </si>
  <si>
    <t>Rzeczywista wartość środków pomocowych w roku (t-2) (zaakceptowanych przez Prezesa URE)</t>
  </si>
  <si>
    <r>
      <t>SPw</t>
    </r>
    <r>
      <rPr>
        <sz val="8"/>
        <rFont val="Calibri"/>
        <family val="2"/>
      </rPr>
      <t>2010</t>
    </r>
  </si>
  <si>
    <r>
      <t>rA</t>
    </r>
    <r>
      <rPr>
        <sz val="8"/>
        <rFont val="Calibri"/>
        <family val="2"/>
      </rPr>
      <t>2011</t>
    </r>
  </si>
  <si>
    <r>
      <t>WACC</t>
    </r>
    <r>
      <rPr>
        <sz val="8"/>
        <rFont val="Calibri"/>
        <family val="2"/>
      </rPr>
      <t>2012</t>
    </r>
  </si>
  <si>
    <r>
      <t>Σi</t>
    </r>
    <r>
      <rPr>
        <sz val="8"/>
        <rFont val="Calibri"/>
        <family val="2"/>
      </rPr>
      <t>od 2009</t>
    </r>
  </si>
  <si>
    <t>Suma środków pomocowych roku (j) uwzględnionych w kalkulacji taryfy na rok (j) j - 2009, 2010, ….</t>
  </si>
  <si>
    <r>
      <t>ΣSP</t>
    </r>
    <r>
      <rPr>
        <sz val="8"/>
        <rFont val="Calibri"/>
        <family val="2"/>
      </rPr>
      <t>od 2010</t>
    </r>
  </si>
  <si>
    <r>
      <t>AI</t>
    </r>
    <r>
      <rPr>
        <sz val="8"/>
        <rFont val="Calibri"/>
        <family val="2"/>
      </rPr>
      <t>2011</t>
    </r>
  </si>
  <si>
    <t>Różnica inwestycji, opłat przyłączeniowych,środków pomocowych wykonanych w roku (t-2) i uwzględnionych w kalkulacji taryfy na rok (t-2)</t>
  </si>
  <si>
    <r>
      <t>ΔI</t>
    </r>
    <r>
      <rPr>
        <sz val="8"/>
        <rFont val="Calibri"/>
        <family val="2"/>
      </rPr>
      <t>2010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</si>
  <si>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 xml:space="preserve">-ΣAIod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</t>
    </r>
  </si>
  <si>
    <r>
      <t>Z(I)</t>
    </r>
    <r>
      <rPr>
        <b/>
        <sz val="8"/>
        <rFont val="Calibri"/>
        <family val="2"/>
      </rPr>
      <t>2012</t>
    </r>
  </si>
  <si>
    <t>Z(BO)2011</t>
  </si>
  <si>
    <r>
      <t>PR(BO)</t>
    </r>
    <r>
      <rPr>
        <b/>
        <sz val="8"/>
        <rFont val="Calibri"/>
        <family val="2"/>
      </rPr>
      <t>2011</t>
    </r>
  </si>
  <si>
    <r>
      <t>1,5%*PR(BO)</t>
    </r>
    <r>
      <rPr>
        <sz val="8"/>
        <rFont val="Calibri"/>
        <family val="2"/>
      </rPr>
      <t>2011</t>
    </r>
  </si>
  <si>
    <r>
      <t>Z</t>
    </r>
    <r>
      <rPr>
        <b/>
        <i/>
        <sz val="8"/>
        <rFont val="Calibri"/>
        <family val="2"/>
      </rPr>
      <t>2012</t>
    </r>
  </si>
  <si>
    <r>
      <t xml:space="preserve">ΣIod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-ΣOP</t>
    </r>
    <r>
      <rPr>
        <b/>
        <sz val="8"/>
        <rFont val="Calibri"/>
        <family val="2"/>
      </rPr>
      <t>od 2009</t>
    </r>
    <r>
      <rPr>
        <b/>
        <sz val="10"/>
        <rFont val="Calibri"/>
        <family val="2"/>
      </rPr>
      <t>-ΣAI</t>
    </r>
    <r>
      <rPr>
        <sz val="10"/>
        <rFont val="Calibri"/>
        <family val="2"/>
      </rPr>
      <t>od</t>
    </r>
    <r>
      <rPr>
        <b/>
        <sz val="10"/>
        <rFont val="Calibri"/>
        <family val="2"/>
      </rPr>
      <t xml:space="preserve"> </t>
    </r>
    <r>
      <rPr>
        <b/>
        <sz val="8"/>
        <rFont val="Calibri"/>
        <family val="2"/>
      </rPr>
      <t>2009</t>
    </r>
    <r>
      <rPr>
        <b/>
        <sz val="10"/>
        <rFont val="Calibri"/>
        <family val="2"/>
      </rPr>
      <t>-ΣΔI</t>
    </r>
    <r>
      <rPr>
        <b/>
        <sz val="8"/>
        <rFont val="Calibri"/>
        <family val="2"/>
      </rPr>
      <t>od 2009-</t>
    </r>
    <r>
      <rPr>
        <b/>
        <sz val="10"/>
        <rFont val="Calibri"/>
        <family val="2"/>
      </rPr>
      <t>ΣSP</t>
    </r>
    <r>
      <rPr>
        <b/>
        <sz val="8"/>
        <rFont val="Calibri"/>
        <family val="2"/>
      </rPr>
      <t>od 2009</t>
    </r>
  </si>
  <si>
    <t>Inwestycje w inteligentne sieci pomiarowe (AMI)</t>
  </si>
  <si>
    <t>Dodatkowy zwrot z inwestycji w inteligentne sieci pomiarowe (AMI)</t>
  </si>
  <si>
    <r>
      <t>I(AMI)</t>
    </r>
    <r>
      <rPr>
        <b/>
        <i/>
        <sz val="8"/>
        <rFont val="Calibri"/>
        <family val="2"/>
      </rPr>
      <t>2012</t>
    </r>
  </si>
  <si>
    <r>
      <t>Z(AMI)</t>
    </r>
    <r>
      <rPr>
        <b/>
        <i/>
        <sz val="8"/>
        <rFont val="Calibri"/>
        <family val="2"/>
      </rPr>
      <t>2012</t>
    </r>
  </si>
  <si>
    <t>SPRAWOZDANIE Z AKTUALIZACJI WRA</t>
  </si>
  <si>
    <t>Rok taryfowy t</t>
  </si>
  <si>
    <t>Nazwa spółki</t>
  </si>
  <si>
    <t>WYLICZENIE WRA NA ROK 2012</t>
  </si>
  <si>
    <t>WRA dla roku t (według stanu na początek danego roku taryfowego)</t>
  </si>
  <si>
    <t>WRA dla roku 2011</t>
  </si>
  <si>
    <t>Wysokość nakładów inwestycyjnych uwzględnionych przez Prezesa URE w kalkulacji taryfy na rok 2011</t>
  </si>
  <si>
    <t>Opłaty przyłączeniowe (w rozumieniu zapisów rozdziału 2) uwzględnione przez Prezesa URE w kalkulacji taryfy na rok 2011</t>
  </si>
  <si>
    <t>Amortyzacja WRA na rok 2011</t>
  </si>
  <si>
    <t>Różnica w nakładach inwestycyjnych I, opłatach przyłączeniowych OP oraz środkach pomocowych i innych żródłach finansowania o charakterze bezzwrotnym w roku 2010</t>
  </si>
  <si>
    <t>WYLICZENIE AMORTYZACJI WRA</t>
  </si>
  <si>
    <t>Wartość księgowa netto aktywów sieciowych na początek danego roku taryfowego wynikająca z ksiąg rachunkowych spółki</t>
  </si>
  <si>
    <t>Wielkość planowanej amortyzacji księgowej uwzględnionej w kalkulacji taryfy zatwierdzonej przez Prezesa URE na rok 2011</t>
  </si>
  <si>
    <t>Wielkość planowanej na rok 2011 amortyzacji księgowej majątku sieciowego według stanu na początek 2011 r.</t>
  </si>
  <si>
    <t>Wartość nakładów inwestycyjnych uwzględnionych przez Prezesa URE w kalkulacji taryfy na rok 2011</t>
  </si>
  <si>
    <t>Średnia stawka amortyzacji dla nowych nakładów inwestycyjnych uwzględniona przez Prezesa URE w kalkulacji taryf spółek sieciowych na rok 2011</t>
  </si>
  <si>
    <t>Wartość księgowa netto zlikwidowanych składników majątku sieciowego ujmowanych przez spółkę sieciową w pozostałych kosztach operacyjnych w roku 2010</t>
  </si>
  <si>
    <t xml:space="preserve">WYLICZENIE ΔI </t>
  </si>
  <si>
    <t>Różnica w nakładach inwestycyjnych I, opłatach przyłączeniowych OP oraz środkach pomocowych w roku 2010</t>
  </si>
  <si>
    <t>Wysokość nakładów inwestycyjnych uwzględnionych przez Prezesa URE w kalkulacji taryfy na rok 2010</t>
  </si>
  <si>
    <t>Wysokość opłat przyłączeniowych uwzględnionych przez Prezesa URE w kalkulacji taryfy na rok 2010</t>
  </si>
  <si>
    <t>Rzeczywista wartość środków pomocowych i innych źródeł finansowania o charakterze bezzwrotnym w roku 2010</t>
  </si>
  <si>
    <t>Planowana wartość środków pomocowych i innych źródeł finansowania o charakterze bezzwrotnym uwzględnionych w kalkulacji taryfy na rok 2010</t>
  </si>
  <si>
    <t>Proszę wypełniać tylko pola oznaczone żółtym kolorem.</t>
  </si>
  <si>
    <t>Proszę nie wypełniać pól zaznaczonych szarymi kropkami.</t>
  </si>
  <si>
    <t>W przypadku spółek, w których oszacowana nowa wartość WRA na dzień 31 grudnia 2008 roku będzie się różniła o nie więcej niż ±5% od wartości księgowej netto aktywów trwałych na ten dzień, za wartość WRA uznana będzie wartość księgową aktywów netto prezento</t>
  </si>
  <si>
    <r>
      <t>WRA</t>
    </r>
    <r>
      <rPr>
        <sz val="8"/>
        <rFont val="Tahoma"/>
        <family val="2"/>
      </rPr>
      <t>2012</t>
    </r>
  </si>
  <si>
    <r>
      <t>WRA</t>
    </r>
    <r>
      <rPr>
        <sz val="8"/>
        <rFont val="Tahoma"/>
        <family val="2"/>
      </rPr>
      <t>2011</t>
    </r>
  </si>
  <si>
    <r>
      <t>I</t>
    </r>
    <r>
      <rPr>
        <sz val="8"/>
        <rFont val="Tahoma"/>
        <family val="2"/>
      </rPr>
      <t>2011</t>
    </r>
  </si>
  <si>
    <r>
      <t>OP</t>
    </r>
    <r>
      <rPr>
        <sz val="8"/>
        <rFont val="Tahoma"/>
        <family val="2"/>
      </rPr>
      <t>2011</t>
    </r>
  </si>
  <si>
    <r>
      <t>SP</t>
    </r>
    <r>
      <rPr>
        <sz val="8"/>
        <rFont val="Tahoma"/>
        <family val="2"/>
      </rPr>
      <t>2011</t>
    </r>
  </si>
  <si>
    <r>
      <t>AR</t>
    </r>
    <r>
      <rPr>
        <sz val="8"/>
        <rFont val="Tahoma"/>
        <family val="2"/>
      </rPr>
      <t>2011</t>
    </r>
  </si>
  <si>
    <r>
      <t>ΔI</t>
    </r>
    <r>
      <rPr>
        <sz val="8"/>
        <rFont val="Tahoma"/>
        <family val="2"/>
      </rPr>
      <t>2010</t>
    </r>
  </si>
  <si>
    <r>
      <t>WK</t>
    </r>
    <r>
      <rPr>
        <sz val="8"/>
        <rFont val="Tahoma"/>
        <family val="2"/>
      </rPr>
      <t>2011</t>
    </r>
  </si>
  <si>
    <r>
      <t>AK</t>
    </r>
    <r>
      <rPr>
        <sz val="8"/>
        <rFont val="Tahoma"/>
        <family val="2"/>
      </rPr>
      <t>2011</t>
    </r>
  </si>
  <si>
    <r>
      <t>AK(BO)</t>
    </r>
    <r>
      <rPr>
        <sz val="8"/>
        <rFont val="Tahoma"/>
        <family val="2"/>
      </rPr>
      <t>2011</t>
    </r>
  </si>
  <si>
    <r>
      <t>rA</t>
    </r>
    <r>
      <rPr>
        <sz val="8"/>
        <rFont val="Tahoma"/>
        <family val="2"/>
      </rPr>
      <t>2011</t>
    </r>
  </si>
  <si>
    <r>
      <t>L</t>
    </r>
    <r>
      <rPr>
        <sz val="8"/>
        <rFont val="Tahoma"/>
        <family val="2"/>
      </rPr>
      <t>2010</t>
    </r>
  </si>
  <si>
    <r>
      <t>Iw</t>
    </r>
    <r>
      <rPr>
        <sz val="8"/>
        <rFont val="Tahoma"/>
        <family val="2"/>
      </rPr>
      <t>2010</t>
    </r>
  </si>
  <si>
    <r>
      <t>I</t>
    </r>
    <r>
      <rPr>
        <sz val="8"/>
        <rFont val="Tahoma"/>
        <family val="2"/>
      </rPr>
      <t>2010</t>
    </r>
  </si>
  <si>
    <r>
      <t>OPw</t>
    </r>
    <r>
      <rPr>
        <sz val="8"/>
        <rFont val="Tahoma"/>
        <family val="2"/>
      </rPr>
      <t>2010</t>
    </r>
  </si>
  <si>
    <r>
      <t>OP</t>
    </r>
    <r>
      <rPr>
        <sz val="8"/>
        <rFont val="Tahoma"/>
        <family val="2"/>
      </rPr>
      <t>2010</t>
    </r>
  </si>
  <si>
    <r>
      <t>SPw</t>
    </r>
    <r>
      <rPr>
        <sz val="8"/>
        <rFont val="Tahoma"/>
        <family val="2"/>
      </rPr>
      <t>2010</t>
    </r>
  </si>
  <si>
    <r>
      <t>SP</t>
    </r>
    <r>
      <rPr>
        <sz val="8"/>
        <rFont val="Tahoma"/>
        <family val="2"/>
      </rPr>
      <t>2010</t>
    </r>
  </si>
  <si>
    <t xml:space="preserve">Wysokość rzeczywistych nakładów inwestycyjnych w roku 2010 </t>
  </si>
  <si>
    <t xml:space="preserve">Wysokość rzeczywistych opłat przyłączeniowych w roku 2010 </t>
  </si>
  <si>
    <t>Nakłady 2012 roku - nakłady modelowe w cenach stałych 2010 r. zaktualizowane o wskaźniki inflacji</t>
  </si>
  <si>
    <t>Ilość układów pom-rozlicz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</si>
</sst>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0.000%"/>
    <numFmt numFmtId="168" formatCode="[$-415]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\ &quot;Δρχ&quot;;\-#,##0\ &quot;Δρχ&quot;"/>
    <numFmt numFmtId="174" formatCode="#,##0\ &quot;Δρχ&quot;;[Red]\-#,##0\ &quot;Δρχ&quot;"/>
    <numFmt numFmtId="175" formatCode="#,##0.00\ &quot;Δρχ&quot;;\-#,##0.00\ &quot;Δρχ&quot;"/>
    <numFmt numFmtId="176" formatCode="#,##0.00\ &quot;Δρχ&quot;;[Red]\-#,##0.00\ &quot;Δρχ&quot;"/>
    <numFmt numFmtId="177" formatCode="_-* #,##0\ &quot;Δρχ&quot;_-;\-* #,##0\ &quot;Δρχ&quot;_-;_-* &quot;-&quot;\ &quot;Δρχ&quot;_-;_-@_-"/>
    <numFmt numFmtId="178" formatCode="_-* #,##0\ _Δ_ρ_χ_-;\-* #,##0\ _Δ_ρ_χ_-;_-* &quot;-&quot;\ _Δ_ρ_χ_-;_-@_-"/>
    <numFmt numFmtId="179" formatCode="_-* #,##0.00\ &quot;Δρχ&quot;_-;\-* #,##0.00\ &quot;Δρχ&quot;_-;_-* &quot;-&quot;??\ &quot;Δρχ&quot;_-;_-@_-"/>
    <numFmt numFmtId="180" formatCode="_-* #,##0.00\ _Δ_ρ_χ_-;\-* #,##0.00\ _Δ_ρ_χ_-;_-* &quot;-&quot;??\ _Δ_ρ_χ_-;_-@_-"/>
    <numFmt numFmtId="181" formatCode="#,##0.0000"/>
    <numFmt numFmtId="182" formatCode="#,##0.000"/>
    <numFmt numFmtId="183" formatCode="_-* #,##0.0\ _z_ł_-;\-* #,##0.0\ _z_ł_-;_-* &quot;-&quot;\ _z_ł_-;_-@_-"/>
    <numFmt numFmtId="184" formatCode="_-* #,##0.00\ _z_ł_-;\-* #,##0.00\ _z_ł_-;_-* &quot;-&quot;\ _z_ł_-;_-@_-"/>
    <numFmt numFmtId="185" formatCode="#,##0;\(#,##0\);&quot;-&quot;"/>
  </numFmts>
  <fonts count="82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10"/>
      <name val="Arial CE"/>
      <family val="0"/>
    </font>
    <font>
      <sz val="8"/>
      <name val="Arial"/>
      <family val="0"/>
    </font>
    <font>
      <sz val="8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CE"/>
      <family val="0"/>
    </font>
    <font>
      <b/>
      <sz val="10"/>
      <color indexed="8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8"/>
      <color indexed="12"/>
      <name val="Arial CE"/>
      <family val="0"/>
    </font>
    <font>
      <b/>
      <i/>
      <sz val="10"/>
      <name val="Arial CE"/>
      <family val="2"/>
    </font>
    <font>
      <b/>
      <sz val="11"/>
      <name val="Arial CE"/>
      <family val="0"/>
    </font>
    <font>
      <i/>
      <sz val="8"/>
      <name val="Arial CE"/>
      <family val="0"/>
    </font>
    <font>
      <sz val="11"/>
      <name val="Arial"/>
      <family val="0"/>
    </font>
    <font>
      <sz val="7"/>
      <name val="Arial CE"/>
      <family val="2"/>
    </font>
    <font>
      <sz val="11"/>
      <name val="Arial CE"/>
      <family val="2"/>
    </font>
    <font>
      <sz val="10"/>
      <color indexed="12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color indexed="8"/>
      <name val="Arial CE"/>
      <family val="2"/>
    </font>
    <font>
      <b/>
      <sz val="9"/>
      <color indexed="9"/>
      <name val="Arial CE"/>
      <family val="2"/>
    </font>
    <font>
      <sz val="9"/>
      <color indexed="9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sz val="8"/>
      <name val="Arial"/>
      <family val="2"/>
    </font>
    <font>
      <sz val="8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sz val="14"/>
      <name val="Arial CE"/>
      <family val="2"/>
    </font>
    <font>
      <sz val="12"/>
      <name val="Arial"/>
      <family val="0"/>
    </font>
    <font>
      <sz val="14"/>
      <name val="Arial CE"/>
      <family val="0"/>
    </font>
    <font>
      <sz val="14"/>
      <color indexed="8"/>
      <name val="Arial"/>
      <family val="2"/>
    </font>
    <font>
      <b/>
      <sz val="8"/>
      <color indexed="10"/>
      <name val="Arial CE"/>
      <family val="0"/>
    </font>
    <font>
      <b/>
      <sz val="8"/>
      <color indexed="14"/>
      <name val="Arial CE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2"/>
      <name val="Tahoma"/>
      <family val="2"/>
    </font>
    <font>
      <u val="single"/>
      <sz val="10"/>
      <name val="Tahoma"/>
      <family val="2"/>
    </font>
    <font>
      <i/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darkUp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double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/>
    <xf numFmtId="0" fontId="63" fillId="3" borderId="0" applyNumberFormat="0" applyBorder="0" applyAlignment="0" applyProtection="0"/>
    <xf numFmtId="0" fontId="64" fillId="20" borderId="1" applyNumberFormat="0" applyAlignment="0" applyProtection="0"/>
    <xf numFmtId="0" fontId="6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1" fillId="7" borderId="1" applyNumberFormat="0" applyAlignment="0" applyProtection="0"/>
    <xf numFmtId="0" fontId="72" fillId="0" borderId="6" applyNumberFormat="0" applyFill="0" applyAlignment="0" applyProtection="0"/>
    <xf numFmtId="0" fontId="73" fillId="22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9" fillId="0" borderId="0" applyNumberFormat="0" applyFill="0" applyBorder="0" applyAlignment="0" applyProtection="0"/>
    <xf numFmtId="0" fontId="74" fillId="20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</cellStyleXfs>
  <cellXfs count="10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4" fillId="4" borderId="24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18" xfId="0" applyFont="1" applyFill="1" applyBorder="1" applyAlignment="1">
      <alignment/>
    </xf>
    <xf numFmtId="0" fontId="4" fillId="4" borderId="19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4" fontId="4" fillId="7" borderId="20" xfId="0" applyNumberFormat="1" applyFont="1" applyFill="1" applyBorder="1" applyAlignment="1">
      <alignment/>
    </xf>
    <xf numFmtId="4" fontId="4" fillId="7" borderId="18" xfId="0" applyNumberFormat="1" applyFont="1" applyFill="1" applyBorder="1" applyAlignment="1">
      <alignment/>
    </xf>
    <xf numFmtId="4" fontId="4" fillId="7" borderId="25" xfId="0" applyNumberFormat="1" applyFont="1" applyFill="1" applyBorder="1" applyAlignment="1">
      <alignment/>
    </xf>
    <xf numFmtId="4" fontId="4" fillId="7" borderId="26" xfId="0" applyNumberFormat="1" applyFont="1" applyFill="1" applyBorder="1" applyAlignment="1">
      <alignment/>
    </xf>
    <xf numFmtId="4" fontId="4" fillId="7" borderId="21" xfId="0" applyNumberFormat="1" applyFont="1" applyFill="1" applyBorder="1" applyAlignment="1">
      <alignment/>
    </xf>
    <xf numFmtId="0" fontId="4" fillId="7" borderId="25" xfId="0" applyFont="1" applyFill="1" applyBorder="1" applyAlignment="1">
      <alignment/>
    </xf>
    <xf numFmtId="0" fontId="4" fillId="7" borderId="26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4" fillId="7" borderId="18" xfId="0" applyFont="1" applyFill="1" applyBorder="1" applyAlignment="1">
      <alignment/>
    </xf>
    <xf numFmtId="0" fontId="4" fillId="7" borderId="19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15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1" fontId="1" fillId="0" borderId="25" xfId="0" applyNumberFormat="1" applyFont="1" applyFill="1" applyBorder="1" applyAlignment="1">
      <alignment/>
    </xf>
    <xf numFmtId="1" fontId="1" fillId="0" borderId="26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64" fontId="1" fillId="0" borderId="18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4" borderId="2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left"/>
    </xf>
    <xf numFmtId="4" fontId="4" fillId="4" borderId="20" xfId="0" applyNumberFormat="1" applyFont="1" applyFill="1" applyBorder="1" applyAlignment="1">
      <alignment/>
    </xf>
    <xf numFmtId="4" fontId="4" fillId="4" borderId="25" xfId="0" applyNumberFormat="1" applyFont="1" applyFill="1" applyBorder="1" applyAlignment="1">
      <alignment/>
    </xf>
    <xf numFmtId="4" fontId="4" fillId="4" borderId="26" xfId="0" applyNumberFormat="1" applyFont="1" applyFill="1" applyBorder="1" applyAlignment="1">
      <alignment/>
    </xf>
    <xf numFmtId="4" fontId="4" fillId="4" borderId="21" xfId="0" applyNumberFormat="1" applyFont="1" applyFill="1" applyBorder="1" applyAlignment="1">
      <alignment/>
    </xf>
    <xf numFmtId="0" fontId="4" fillId="4" borderId="25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28" xfId="0" applyFont="1" applyBorder="1" applyAlignment="1">
      <alignment/>
    </xf>
    <xf numFmtId="4" fontId="1" fillId="4" borderId="20" xfId="0" applyNumberFormat="1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4" fontId="4" fillId="4" borderId="25" xfId="0" applyNumberFormat="1" applyFont="1" applyFill="1" applyBorder="1" applyAlignment="1">
      <alignment horizontal="center"/>
    </xf>
    <xf numFmtId="4" fontId="4" fillId="4" borderId="19" xfId="0" applyNumberFormat="1" applyFont="1" applyFill="1" applyBorder="1" applyAlignment="1">
      <alignment horizontal="center"/>
    </xf>
    <xf numFmtId="3" fontId="4" fillId="7" borderId="18" xfId="0" applyNumberFormat="1" applyFont="1" applyFill="1" applyBorder="1" applyAlignment="1">
      <alignment/>
    </xf>
    <xf numFmtId="3" fontId="4" fillId="7" borderId="25" xfId="0" applyNumberFormat="1" applyFont="1" applyFill="1" applyBorder="1" applyAlignment="1">
      <alignment/>
    </xf>
    <xf numFmtId="3" fontId="4" fillId="7" borderId="19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4" fontId="4" fillId="21" borderId="20" xfId="0" applyNumberFormat="1" applyFont="1" applyFill="1" applyBorder="1" applyAlignment="1">
      <alignment/>
    </xf>
    <xf numFmtId="4" fontId="4" fillId="21" borderId="21" xfId="0" applyNumberFormat="1" applyFont="1" applyFill="1" applyBorder="1" applyAlignment="1">
      <alignment/>
    </xf>
    <xf numFmtId="4" fontId="4" fillId="21" borderId="18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3" fontId="0" fillId="21" borderId="20" xfId="0" applyNumberFormat="1" applyFont="1" applyFill="1" applyBorder="1" applyAlignment="1">
      <alignment/>
    </xf>
    <xf numFmtId="3" fontId="0" fillId="21" borderId="18" xfId="0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4" fontId="4" fillId="0" borderId="30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3" xfId="0" applyNumberFormat="1" applyFont="1" applyFill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4" fillId="0" borderId="3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4" fillId="4" borderId="20" xfId="0" applyFont="1" applyFill="1" applyBorder="1" applyAlignment="1">
      <alignment/>
    </xf>
    <xf numFmtId="0" fontId="9" fillId="0" borderId="0" xfId="55" applyFont="1">
      <alignment/>
      <protection/>
    </xf>
    <xf numFmtId="3" fontId="6" fillId="0" borderId="0" xfId="55" applyNumberFormat="1">
      <alignment/>
      <protection/>
    </xf>
    <xf numFmtId="0" fontId="6" fillId="0" borderId="0" xfId="55">
      <alignment/>
      <protection/>
    </xf>
    <xf numFmtId="3" fontId="9" fillId="0" borderId="0" xfId="55" applyNumberFormat="1" applyFont="1">
      <alignment/>
      <protection/>
    </xf>
    <xf numFmtId="0" fontId="1" fillId="0" borderId="0" xfId="55" applyFont="1">
      <alignment/>
      <protection/>
    </xf>
    <xf numFmtId="0" fontId="11" fillId="0" borderId="0" xfId="55" applyFont="1">
      <alignment/>
      <protection/>
    </xf>
    <xf numFmtId="3" fontId="1" fillId="0" borderId="0" xfId="55" applyNumberFormat="1" applyFont="1" applyAlignment="1">
      <alignment horizontal="centerContinuous"/>
      <protection/>
    </xf>
    <xf numFmtId="0" fontId="11" fillId="0" borderId="0" xfId="57" applyFont="1" applyAlignment="1">
      <alignment/>
      <protection/>
    </xf>
    <xf numFmtId="0" fontId="2" fillId="0" borderId="36" xfId="57" applyFont="1" applyBorder="1" applyAlignment="1">
      <alignment horizontal="centerContinuous"/>
      <protection/>
    </xf>
    <xf numFmtId="3" fontId="1" fillId="0" borderId="37" xfId="57" applyNumberFormat="1" applyFont="1" applyBorder="1" applyAlignment="1">
      <alignment horizontal="center"/>
      <protection/>
    </xf>
    <xf numFmtId="3" fontId="9" fillId="0" borderId="38" xfId="57" applyNumberFormat="1" applyFont="1" applyBorder="1" applyAlignment="1">
      <alignment horizontal="centerContinuous" vertical="center"/>
      <protection/>
    </xf>
    <xf numFmtId="3" fontId="4" fillId="0" borderId="38" xfId="57" applyNumberFormat="1" applyFont="1" applyBorder="1" applyAlignment="1">
      <alignment horizontal="centerContinuous" vertical="center"/>
      <protection/>
    </xf>
    <xf numFmtId="3" fontId="12" fillId="0" borderId="38" xfId="57" applyNumberFormat="1" applyFont="1" applyBorder="1" applyAlignment="1">
      <alignment horizontal="centerContinuous" vertical="center"/>
      <protection/>
    </xf>
    <xf numFmtId="3" fontId="4" fillId="0" borderId="39" xfId="57" applyNumberFormat="1" applyFont="1" applyBorder="1" applyAlignment="1">
      <alignment horizontal="centerContinuous" vertical="center"/>
      <protection/>
    </xf>
    <xf numFmtId="0" fontId="1" fillId="0" borderId="36" xfId="57" applyFont="1" applyBorder="1" applyAlignment="1">
      <alignment horizontal="centerContinuous"/>
      <protection/>
    </xf>
    <xf numFmtId="0" fontId="4" fillId="0" borderId="29" xfId="57" applyFont="1" applyBorder="1" applyAlignment="1">
      <alignment horizontal="centerContinuous"/>
      <protection/>
    </xf>
    <xf numFmtId="3" fontId="4" fillId="0" borderId="40" xfId="57" applyNumberFormat="1" applyFont="1" applyBorder="1">
      <alignment/>
      <protection/>
    </xf>
    <xf numFmtId="3" fontId="13" fillId="0" borderId="41" xfId="57" applyNumberFormat="1" applyFont="1" applyBorder="1" applyAlignment="1">
      <alignment horizontal="center"/>
      <protection/>
    </xf>
    <xf numFmtId="3" fontId="13" fillId="0" borderId="42" xfId="57" applyNumberFormat="1" applyFont="1" applyBorder="1" applyAlignment="1">
      <alignment horizontal="center"/>
      <protection/>
    </xf>
    <xf numFmtId="3" fontId="13" fillId="0" borderId="43" xfId="57" applyNumberFormat="1" applyFont="1" applyBorder="1" applyAlignment="1">
      <alignment horizontal="center"/>
      <protection/>
    </xf>
    <xf numFmtId="3" fontId="13" fillId="0" borderId="44" xfId="57" applyNumberFormat="1" applyFont="1" applyBorder="1" applyAlignment="1">
      <alignment horizontal="center"/>
      <protection/>
    </xf>
    <xf numFmtId="0" fontId="3" fillId="0" borderId="45" xfId="57" applyFont="1" applyBorder="1" applyAlignment="1">
      <alignment horizontal="center"/>
      <protection/>
    </xf>
    <xf numFmtId="3" fontId="3" fillId="0" borderId="46" xfId="57" applyNumberFormat="1" applyFont="1" applyBorder="1" applyAlignment="1">
      <alignment horizontal="center"/>
      <protection/>
    </xf>
    <xf numFmtId="3" fontId="3" fillId="0" borderId="47" xfId="57" applyNumberFormat="1" applyFont="1" applyBorder="1" applyAlignment="1">
      <alignment horizontal="center"/>
      <protection/>
    </xf>
    <xf numFmtId="3" fontId="3" fillId="0" borderId="48" xfId="57" applyNumberFormat="1" applyFont="1" applyBorder="1" applyAlignment="1">
      <alignment horizontal="center"/>
      <protection/>
    </xf>
    <xf numFmtId="3" fontId="3" fillId="0" borderId="49" xfId="57" applyNumberFormat="1" applyFont="1" applyBorder="1" applyAlignment="1">
      <alignment horizontal="center"/>
      <protection/>
    </xf>
    <xf numFmtId="3" fontId="3" fillId="0" borderId="50" xfId="57" applyNumberFormat="1" applyFont="1" applyBorder="1" applyAlignment="1">
      <alignment horizontal="center"/>
      <protection/>
    </xf>
    <xf numFmtId="0" fontId="6" fillId="0" borderId="51" xfId="57" applyFont="1" applyBorder="1" applyAlignment="1">
      <alignment horizontal="centerContinuous"/>
      <protection/>
    </xf>
    <xf numFmtId="3" fontId="6" fillId="24" borderId="52" xfId="57" applyNumberFormat="1" applyFont="1" applyFill="1" applyBorder="1">
      <alignment/>
      <protection/>
    </xf>
    <xf numFmtId="3" fontId="6" fillId="25" borderId="53" xfId="57" applyNumberFormat="1" applyFont="1" applyFill="1" applyBorder="1">
      <alignment/>
      <protection/>
    </xf>
    <xf numFmtId="3" fontId="6" fillId="25" borderId="54" xfId="57" applyNumberFormat="1" applyFont="1" applyFill="1" applyBorder="1">
      <alignment/>
      <protection/>
    </xf>
    <xf numFmtId="0" fontId="6" fillId="0" borderId="55" xfId="57" applyFont="1" applyBorder="1" applyAlignment="1">
      <alignment horizontal="centerContinuous"/>
      <protection/>
    </xf>
    <xf numFmtId="3" fontId="6" fillId="24" borderId="56" xfId="57" applyNumberFormat="1" applyFont="1" applyFill="1" applyBorder="1">
      <alignment/>
      <protection/>
    </xf>
    <xf numFmtId="3" fontId="6" fillId="22" borderId="57" xfId="57" applyNumberFormat="1" applyFont="1" applyFill="1" applyBorder="1">
      <alignment/>
      <protection/>
    </xf>
    <xf numFmtId="3" fontId="6" fillId="22" borderId="58" xfId="57" applyNumberFormat="1" applyFont="1" applyFill="1" applyBorder="1">
      <alignment/>
      <protection/>
    </xf>
    <xf numFmtId="3" fontId="6" fillId="25" borderId="59" xfId="57" applyNumberFormat="1" applyFont="1" applyFill="1" applyBorder="1">
      <alignment/>
      <protection/>
    </xf>
    <xf numFmtId="3" fontId="2" fillId="22" borderId="60" xfId="57" applyNumberFormat="1" applyFont="1" applyFill="1" applyBorder="1">
      <alignment/>
      <protection/>
    </xf>
    <xf numFmtId="0" fontId="6" fillId="0" borderId="61" xfId="57" applyFont="1" applyBorder="1" applyAlignment="1">
      <alignment horizontal="centerContinuous"/>
      <protection/>
    </xf>
    <xf numFmtId="3" fontId="6" fillId="24" borderId="62" xfId="57" applyNumberFormat="1" applyFont="1" applyFill="1" applyBorder="1">
      <alignment/>
      <protection/>
    </xf>
    <xf numFmtId="3" fontId="6" fillId="22" borderId="63" xfId="55" applyNumberFormat="1" applyFont="1" applyFill="1" applyBorder="1">
      <alignment/>
      <protection/>
    </xf>
    <xf numFmtId="3" fontId="2" fillId="22" borderId="64" xfId="57" applyNumberFormat="1" applyFont="1" applyFill="1" applyBorder="1">
      <alignment/>
      <protection/>
    </xf>
    <xf numFmtId="3" fontId="6" fillId="22" borderId="53" xfId="55" applyNumberFormat="1" applyFont="1" applyFill="1" applyBorder="1">
      <alignment/>
      <protection/>
    </xf>
    <xf numFmtId="3" fontId="6" fillId="25" borderId="53" xfId="55" applyNumberFormat="1" applyFont="1" applyFill="1" applyBorder="1">
      <alignment/>
      <protection/>
    </xf>
    <xf numFmtId="3" fontId="6" fillId="25" borderId="59" xfId="55" applyNumberFormat="1" applyFont="1" applyFill="1" applyBorder="1">
      <alignment/>
      <protection/>
    </xf>
    <xf numFmtId="0" fontId="6" fillId="0" borderId="65" xfId="57" applyFont="1" applyFill="1" applyBorder="1" applyAlignment="1">
      <alignment horizontal="centerContinuous"/>
      <protection/>
    </xf>
    <xf numFmtId="3" fontId="2" fillId="15" borderId="66" xfId="57" applyNumberFormat="1" applyFont="1" applyFill="1" applyBorder="1">
      <alignment/>
      <protection/>
    </xf>
    <xf numFmtId="3" fontId="2" fillId="15" borderId="67" xfId="57" applyNumberFormat="1" applyFont="1" applyFill="1" applyBorder="1">
      <alignment/>
      <protection/>
    </xf>
    <xf numFmtId="3" fontId="2" fillId="15" borderId="68" xfId="57" applyNumberFormat="1" applyFont="1" applyFill="1" applyBorder="1">
      <alignment/>
      <protection/>
    </xf>
    <xf numFmtId="3" fontId="2" fillId="15" borderId="69" xfId="57" applyNumberFormat="1" applyFont="1" applyFill="1" applyBorder="1">
      <alignment/>
      <protection/>
    </xf>
    <xf numFmtId="3" fontId="2" fillId="15" borderId="70" xfId="57" applyNumberFormat="1" applyFont="1" applyFill="1" applyBorder="1">
      <alignment/>
      <protection/>
    </xf>
    <xf numFmtId="0" fontId="14" fillId="0" borderId="0" xfId="55" applyFont="1">
      <alignment/>
      <protection/>
    </xf>
    <xf numFmtId="0" fontId="9" fillId="0" borderId="0" xfId="0" applyFont="1" applyAlignment="1">
      <alignment/>
    </xf>
    <xf numFmtId="0" fontId="4" fillId="22" borderId="71" xfId="0" applyFont="1" applyFill="1" applyBorder="1" applyAlignment="1">
      <alignment horizontal="center" vertical="center"/>
    </xf>
    <xf numFmtId="0" fontId="4" fillId="22" borderId="71" xfId="0" applyFont="1" applyFill="1" applyBorder="1" applyAlignment="1">
      <alignment horizontal="center" vertical="center" wrapText="1"/>
    </xf>
    <xf numFmtId="0" fontId="4" fillId="22" borderId="72" xfId="0" applyFont="1" applyFill="1" applyBorder="1" applyAlignment="1">
      <alignment horizontal="center" vertical="center" wrapText="1"/>
    </xf>
    <xf numFmtId="1" fontId="2" fillId="0" borderId="73" xfId="0" applyNumberFormat="1" applyFont="1" applyBorder="1" applyAlignment="1">
      <alignment horizontal="center"/>
    </xf>
    <xf numFmtId="1" fontId="2" fillId="0" borderId="74" xfId="0" applyNumberFormat="1" applyFont="1" applyBorder="1" applyAlignment="1">
      <alignment horizontal="center" vertical="center"/>
    </xf>
    <xf numFmtId="1" fontId="2" fillId="0" borderId="75" xfId="0" applyNumberFormat="1" applyFont="1" applyBorder="1" applyAlignment="1">
      <alignment horizontal="center"/>
    </xf>
    <xf numFmtId="1" fontId="2" fillId="0" borderId="76" xfId="0" applyNumberFormat="1" applyFont="1" applyBorder="1" applyAlignment="1">
      <alignment horizontal="center"/>
    </xf>
    <xf numFmtId="0" fontId="9" fillId="26" borderId="77" xfId="0" applyFont="1" applyFill="1" applyBorder="1" applyAlignment="1">
      <alignment vertical="center"/>
    </xf>
    <xf numFmtId="3" fontId="15" fillId="26" borderId="78" xfId="0" applyNumberFormat="1" applyFont="1" applyFill="1" applyBorder="1" applyAlignment="1">
      <alignment horizontal="left" vertical="center"/>
    </xf>
    <xf numFmtId="0" fontId="4" fillId="26" borderId="78" xfId="0" applyFont="1" applyFill="1" applyBorder="1" applyAlignment="1">
      <alignment horizontal="center" vertical="center"/>
    </xf>
    <xf numFmtId="0" fontId="9" fillId="26" borderId="73" xfId="0" applyFont="1" applyFill="1" applyBorder="1" applyAlignment="1">
      <alignment vertical="center"/>
    </xf>
    <xf numFmtId="3" fontId="15" fillId="26" borderId="75" xfId="0" applyNumberFormat="1" applyFont="1" applyFill="1" applyBorder="1" applyAlignment="1">
      <alignment horizontal="left" vertical="center"/>
    </xf>
    <xf numFmtId="0" fontId="4" fillId="26" borderId="75" xfId="0" applyFont="1" applyFill="1" applyBorder="1" applyAlignment="1">
      <alignment horizontal="center" vertical="center"/>
    </xf>
    <xf numFmtId="0" fontId="4" fillId="27" borderId="75" xfId="0" applyFont="1" applyFill="1" applyBorder="1" applyAlignment="1">
      <alignment horizontal="left" vertical="center" wrapText="1"/>
    </xf>
    <xf numFmtId="0" fontId="4" fillId="27" borderId="79" xfId="0" applyFont="1" applyFill="1" applyBorder="1" applyAlignment="1">
      <alignment horizontal="center" vertical="center"/>
    </xf>
    <xf numFmtId="0" fontId="4" fillId="27" borderId="80" xfId="0" applyFont="1" applyFill="1" applyBorder="1" applyAlignment="1">
      <alignment horizontal="center" vertical="center"/>
    </xf>
    <xf numFmtId="0" fontId="4" fillId="27" borderId="81" xfId="0" applyFont="1" applyFill="1" applyBorder="1" applyAlignment="1">
      <alignment horizontal="center" vertical="center"/>
    </xf>
    <xf numFmtId="0" fontId="4" fillId="27" borderId="82" xfId="0" applyFont="1" applyFill="1" applyBorder="1" applyAlignment="1">
      <alignment horizontal="center" vertical="center"/>
    </xf>
    <xf numFmtId="0" fontId="4" fillId="27" borderId="83" xfId="0" applyFont="1" applyFill="1" applyBorder="1" applyAlignment="1">
      <alignment horizontal="center" vertical="center"/>
    </xf>
    <xf numFmtId="0" fontId="4" fillId="27" borderId="79" xfId="0" applyFont="1" applyFill="1" applyBorder="1" applyAlignment="1">
      <alignment horizontal="left" vertical="center" wrapText="1"/>
    </xf>
    <xf numFmtId="0" fontId="0" fillId="27" borderId="79" xfId="0" applyFill="1" applyBorder="1" applyAlignment="1">
      <alignment vertical="center"/>
    </xf>
    <xf numFmtId="0" fontId="4" fillId="27" borderId="84" xfId="0" applyFont="1" applyFill="1" applyBorder="1" applyAlignment="1">
      <alignment horizontal="center" vertical="center"/>
    </xf>
    <xf numFmtId="0" fontId="4" fillId="27" borderId="85" xfId="0" applyFont="1" applyFill="1" applyBorder="1" applyAlignment="1">
      <alignment horizontal="center" vertical="center"/>
    </xf>
    <xf numFmtId="0" fontId="9" fillId="7" borderId="86" xfId="0" applyFont="1" applyFill="1" applyBorder="1" applyAlignment="1">
      <alignment horizontal="left" vertical="center"/>
    </xf>
    <xf numFmtId="0" fontId="15" fillId="7" borderId="82" xfId="0" applyFont="1" applyFill="1" applyBorder="1" applyAlignment="1">
      <alignment horizontal="center" vertical="center" wrapText="1"/>
    </xf>
    <xf numFmtId="0" fontId="1" fillId="7" borderId="87" xfId="0" applyFont="1" applyFill="1" applyBorder="1" applyAlignment="1">
      <alignment horizontal="right" vertical="center"/>
    </xf>
    <xf numFmtId="0" fontId="4" fillId="7" borderId="75" xfId="0" applyFont="1" applyFill="1" applyBorder="1" applyAlignment="1">
      <alignment horizontal="left" vertical="center" wrapText="1"/>
    </xf>
    <xf numFmtId="0" fontId="1" fillId="7" borderId="73" xfId="0" applyFont="1" applyFill="1" applyBorder="1" applyAlignment="1">
      <alignment horizontal="right" vertical="center"/>
    </xf>
    <xf numFmtId="0" fontId="4" fillId="7" borderId="18" xfId="0" applyFont="1" applyFill="1" applyBorder="1" applyAlignment="1">
      <alignment horizontal="left" vertical="center" wrapText="1"/>
    </xf>
    <xf numFmtId="0" fontId="9" fillId="20" borderId="86" xfId="0" applyFont="1" applyFill="1" applyBorder="1" applyAlignment="1">
      <alignment horizontal="left" vertical="center"/>
    </xf>
    <xf numFmtId="0" fontId="15" fillId="20" borderId="82" xfId="0" applyFont="1" applyFill="1" applyBorder="1" applyAlignment="1">
      <alignment horizontal="center" vertical="center" wrapText="1"/>
    </xf>
    <xf numFmtId="0" fontId="1" fillId="20" borderId="87" xfId="0" applyFont="1" applyFill="1" applyBorder="1" applyAlignment="1">
      <alignment horizontal="right" vertical="center"/>
    </xf>
    <xf numFmtId="0" fontId="4" fillId="20" borderId="18" xfId="0" applyFont="1" applyFill="1" applyBorder="1" applyAlignment="1">
      <alignment horizontal="left" vertical="center" wrapText="1"/>
    </xf>
    <xf numFmtId="0" fontId="4" fillId="20" borderId="79" xfId="0" applyFont="1" applyFill="1" applyBorder="1" applyAlignment="1">
      <alignment horizontal="left" vertical="center" wrapText="1"/>
    </xf>
    <xf numFmtId="0" fontId="0" fillId="20" borderId="79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Fill="1" applyAlignment="1" applyProtection="1">
      <alignment/>
      <protection locked="0"/>
    </xf>
    <xf numFmtId="3" fontId="6" fillId="0" borderId="0" xfId="0" applyNumberFormat="1" applyFont="1" applyFill="1" applyBorder="1" applyAlignment="1">
      <alignment/>
    </xf>
    <xf numFmtId="0" fontId="2" fillId="4" borderId="51" xfId="0" applyFont="1" applyFill="1" applyBorder="1" applyAlignment="1">
      <alignment/>
    </xf>
    <xf numFmtId="0" fontId="2" fillId="4" borderId="88" xfId="0" applyFont="1" applyFill="1" applyBorder="1" applyAlignment="1">
      <alignment/>
    </xf>
    <xf numFmtId="3" fontId="2" fillId="4" borderId="88" xfId="0" applyNumberFormat="1" applyFont="1" applyFill="1" applyBorder="1" applyAlignment="1">
      <alignment/>
    </xf>
    <xf numFmtId="3" fontId="2" fillId="4" borderId="89" xfId="0" applyNumberFormat="1" applyFont="1" applyFill="1" applyBorder="1" applyAlignment="1">
      <alignment/>
    </xf>
    <xf numFmtId="3" fontId="2" fillId="4" borderId="90" xfId="0" applyNumberFormat="1" applyFont="1" applyFill="1" applyBorder="1" applyAlignment="1">
      <alignment/>
    </xf>
    <xf numFmtId="3" fontId="2" fillId="4" borderId="52" xfId="0" applyNumberFormat="1" applyFont="1" applyFill="1" applyBorder="1" applyAlignment="1">
      <alignment/>
    </xf>
    <xf numFmtId="0" fontId="6" fillId="4" borderId="61" xfId="0" applyFont="1" applyFill="1" applyBorder="1" applyAlignment="1">
      <alignment/>
    </xf>
    <xf numFmtId="0" fontId="6" fillId="4" borderId="91" xfId="0" applyFont="1" applyFill="1" applyBorder="1" applyAlignment="1">
      <alignment/>
    </xf>
    <xf numFmtId="3" fontId="6" fillId="4" borderId="91" xfId="0" applyNumberFormat="1" applyFont="1" applyFill="1" applyBorder="1" applyAlignment="1">
      <alignment/>
    </xf>
    <xf numFmtId="3" fontId="6" fillId="4" borderId="92" xfId="0" applyNumberFormat="1" applyFont="1" applyFill="1" applyBorder="1" applyAlignment="1">
      <alignment/>
    </xf>
    <xf numFmtId="3" fontId="6" fillId="4" borderId="93" xfId="0" applyNumberFormat="1" applyFont="1" applyFill="1" applyBorder="1" applyAlignment="1">
      <alignment/>
    </xf>
    <xf numFmtId="3" fontId="6" fillId="4" borderId="62" xfId="0" applyNumberFormat="1" applyFont="1" applyFill="1" applyBorder="1" applyAlignment="1">
      <alignment/>
    </xf>
    <xf numFmtId="0" fontId="6" fillId="4" borderId="61" xfId="0" applyFont="1" applyFill="1" applyBorder="1" applyAlignment="1">
      <alignment horizontal="left" indent="1"/>
    </xf>
    <xf numFmtId="0" fontId="6" fillId="4" borderId="91" xfId="0" applyFont="1" applyFill="1" applyBorder="1" applyAlignment="1">
      <alignment horizontal="left" indent="1"/>
    </xf>
    <xf numFmtId="0" fontId="6" fillId="4" borderId="94" xfId="0" applyFont="1" applyFill="1" applyBorder="1" applyAlignment="1">
      <alignment horizontal="left" indent="1"/>
    </xf>
    <xf numFmtId="0" fontId="6" fillId="4" borderId="95" xfId="0" applyFont="1" applyFill="1" applyBorder="1" applyAlignment="1">
      <alignment horizontal="left" indent="1"/>
    </xf>
    <xf numFmtId="3" fontId="6" fillId="4" borderId="96" xfId="0" applyNumberFormat="1" applyFont="1" applyFill="1" applyBorder="1" applyAlignment="1">
      <alignment/>
    </xf>
    <xf numFmtId="3" fontId="6" fillId="4" borderId="97" xfId="0" applyNumberFormat="1" applyFont="1" applyFill="1" applyBorder="1" applyAlignment="1">
      <alignment/>
    </xf>
    <xf numFmtId="3" fontId="6" fillId="4" borderId="98" xfId="0" applyNumberFormat="1" applyFont="1" applyFill="1" applyBorder="1" applyAlignment="1">
      <alignment/>
    </xf>
    <xf numFmtId="3" fontId="6" fillId="4" borderId="99" xfId="0" applyNumberFormat="1" applyFont="1" applyFill="1" applyBorder="1" applyAlignment="1">
      <alignment/>
    </xf>
    <xf numFmtId="0" fontId="6" fillId="4" borderId="100" xfId="0" applyFont="1" applyFill="1" applyBorder="1" applyAlignment="1">
      <alignment horizontal="left" indent="1"/>
    </xf>
    <xf numFmtId="3" fontId="6" fillId="4" borderId="101" xfId="0" applyNumberFormat="1" applyFont="1" applyFill="1" applyBorder="1" applyAlignment="1">
      <alignment/>
    </xf>
    <xf numFmtId="3" fontId="6" fillId="4" borderId="102" xfId="0" applyNumberFormat="1" applyFont="1" applyFill="1" applyBorder="1" applyAlignment="1">
      <alignment/>
    </xf>
    <xf numFmtId="3" fontId="6" fillId="4" borderId="103" xfId="0" applyNumberFormat="1" applyFont="1" applyFill="1" applyBorder="1" applyAlignment="1">
      <alignment/>
    </xf>
    <xf numFmtId="3" fontId="6" fillId="4" borderId="104" xfId="0" applyNumberFormat="1" applyFont="1" applyFill="1" applyBorder="1" applyAlignment="1">
      <alignment/>
    </xf>
    <xf numFmtId="0" fontId="6" fillId="4" borderId="105" xfId="0" applyFont="1" applyFill="1" applyBorder="1" applyAlignment="1">
      <alignment horizontal="left" indent="1"/>
    </xf>
    <xf numFmtId="0" fontId="6" fillId="4" borderId="106" xfId="0" applyFont="1" applyFill="1" applyBorder="1" applyAlignment="1">
      <alignment horizontal="left" indent="1"/>
    </xf>
    <xf numFmtId="3" fontId="6" fillId="4" borderId="107" xfId="0" applyNumberFormat="1" applyFont="1" applyFill="1" applyBorder="1" applyAlignment="1">
      <alignment/>
    </xf>
    <xf numFmtId="0" fontId="6" fillId="4" borderId="108" xfId="0" applyFont="1" applyFill="1" applyBorder="1" applyAlignment="1">
      <alignment horizontal="left" indent="1"/>
    </xf>
    <xf numFmtId="3" fontId="6" fillId="4" borderId="95" xfId="0" applyNumberFormat="1" applyFont="1" applyFill="1" applyBorder="1" applyAlignment="1">
      <alignment/>
    </xf>
    <xf numFmtId="3" fontId="6" fillId="4" borderId="109" xfId="0" applyNumberFormat="1" applyFont="1" applyFill="1" applyBorder="1" applyAlignment="1">
      <alignment/>
    </xf>
    <xf numFmtId="3" fontId="6" fillId="4" borderId="110" xfId="0" applyNumberFormat="1" applyFont="1" applyFill="1" applyBorder="1" applyAlignment="1">
      <alignment/>
    </xf>
    <xf numFmtId="3" fontId="6" fillId="4" borderId="111" xfId="0" applyNumberFormat="1" applyFont="1" applyFill="1" applyBorder="1" applyAlignment="1">
      <alignment/>
    </xf>
    <xf numFmtId="3" fontId="6" fillId="4" borderId="14" xfId="0" applyNumberFormat="1" applyFont="1" applyFill="1" applyBorder="1" applyAlignment="1">
      <alignment/>
    </xf>
    <xf numFmtId="3" fontId="6" fillId="4" borderId="80" xfId="0" applyNumberFormat="1" applyFont="1" applyFill="1" applyBorder="1" applyAlignment="1">
      <alignment/>
    </xf>
    <xf numFmtId="3" fontId="6" fillId="4" borderId="28" xfId="0" applyNumberFormat="1" applyFont="1" applyFill="1" applyBorder="1" applyAlignment="1">
      <alignment/>
    </xf>
    <xf numFmtId="3" fontId="6" fillId="4" borderId="112" xfId="0" applyNumberFormat="1" applyFont="1" applyFill="1" applyBorder="1" applyAlignment="1">
      <alignment/>
    </xf>
    <xf numFmtId="3" fontId="6" fillId="4" borderId="113" xfId="0" applyNumberFormat="1" applyFont="1" applyFill="1" applyBorder="1" applyAlignment="1">
      <alignment/>
    </xf>
    <xf numFmtId="3" fontId="6" fillId="4" borderId="114" xfId="0" applyNumberFormat="1" applyFont="1" applyFill="1" applyBorder="1" applyAlignment="1">
      <alignment/>
    </xf>
    <xf numFmtId="0" fontId="2" fillId="4" borderId="115" xfId="0" applyFont="1" applyFill="1" applyBorder="1" applyAlignment="1">
      <alignment horizontal="left" indent="1"/>
    </xf>
    <xf numFmtId="0" fontId="2" fillId="4" borderId="101" xfId="0" applyFont="1" applyFill="1" applyBorder="1" applyAlignment="1">
      <alignment horizontal="center" vertical="center" textRotation="180"/>
    </xf>
    <xf numFmtId="0" fontId="19" fillId="4" borderId="102" xfId="0" applyFont="1" applyFill="1" applyBorder="1" applyAlignment="1">
      <alignment horizontal="center" vertical="center"/>
    </xf>
    <xf numFmtId="3" fontId="6" fillId="4" borderId="116" xfId="0" applyNumberFormat="1" applyFont="1" applyFill="1" applyBorder="1" applyAlignment="1">
      <alignment/>
    </xf>
    <xf numFmtId="0" fontId="2" fillId="4" borderId="29" xfId="0" applyFont="1" applyFill="1" applyBorder="1" applyAlignment="1">
      <alignment horizontal="left" indent="1"/>
    </xf>
    <xf numFmtId="0" fontId="6" fillId="4" borderId="96" xfId="0" applyFont="1" applyFill="1" applyBorder="1" applyAlignment="1">
      <alignment horizontal="left" indent="1"/>
    </xf>
    <xf numFmtId="0" fontId="19" fillId="4" borderId="75" xfId="0" applyFont="1" applyFill="1" applyBorder="1" applyAlignment="1">
      <alignment horizontal="center" vertical="center"/>
    </xf>
    <xf numFmtId="0" fontId="6" fillId="4" borderId="101" xfId="0" applyFont="1" applyFill="1" applyBorder="1" applyAlignment="1">
      <alignment horizontal="left" indent="1"/>
    </xf>
    <xf numFmtId="0" fontId="2" fillId="26" borderId="51" xfId="0" applyFont="1" applyFill="1" applyBorder="1" applyAlignment="1">
      <alignment/>
    </xf>
    <xf numFmtId="0" fontId="6" fillId="26" borderId="88" xfId="0" applyFont="1" applyFill="1" applyBorder="1" applyAlignment="1">
      <alignment/>
    </xf>
    <xf numFmtId="165" fontId="2" fillId="26" borderId="88" xfId="0" applyNumberFormat="1" applyFont="1" applyFill="1" applyBorder="1" applyAlignment="1">
      <alignment/>
    </xf>
    <xf numFmtId="165" fontId="2" fillId="26" borderId="89" xfId="0" applyNumberFormat="1" applyFont="1" applyFill="1" applyBorder="1" applyAlignment="1">
      <alignment/>
    </xf>
    <xf numFmtId="165" fontId="2" fillId="26" borderId="90" xfId="0" applyNumberFormat="1" applyFont="1" applyFill="1" applyBorder="1" applyAlignment="1">
      <alignment/>
    </xf>
    <xf numFmtId="165" fontId="2" fillId="26" borderId="52" xfId="0" applyNumberFormat="1" applyFont="1" applyFill="1" applyBorder="1" applyAlignment="1">
      <alignment/>
    </xf>
    <xf numFmtId="0" fontId="6" fillId="26" borderId="61" xfId="0" applyFont="1" applyFill="1" applyBorder="1" applyAlignment="1">
      <alignment horizontal="left" indent="1"/>
    </xf>
    <xf numFmtId="0" fontId="6" fillId="26" borderId="91" xfId="0" applyFont="1" applyFill="1" applyBorder="1" applyAlignment="1">
      <alignment horizontal="left" indent="1"/>
    </xf>
    <xf numFmtId="165" fontId="2" fillId="26" borderId="117" xfId="0" applyNumberFormat="1" applyFont="1" applyFill="1" applyBorder="1" applyAlignment="1">
      <alignment/>
    </xf>
    <xf numFmtId="165" fontId="2" fillId="26" borderId="118" xfId="0" applyNumberFormat="1" applyFont="1" applyFill="1" applyBorder="1" applyAlignment="1">
      <alignment/>
    </xf>
    <xf numFmtId="165" fontId="2" fillId="26" borderId="119" xfId="0" applyNumberFormat="1" applyFont="1" applyFill="1" applyBorder="1" applyAlignment="1">
      <alignment/>
    </xf>
    <xf numFmtId="165" fontId="2" fillId="26" borderId="56" xfId="0" applyNumberFormat="1" applyFont="1" applyFill="1" applyBorder="1" applyAlignment="1">
      <alignment/>
    </xf>
    <xf numFmtId="165" fontId="6" fillId="26" borderId="91" xfId="0" applyNumberFormat="1" applyFont="1" applyFill="1" applyBorder="1" applyAlignment="1">
      <alignment/>
    </xf>
    <xf numFmtId="165" fontId="6" fillId="26" borderId="92" xfId="0" applyNumberFormat="1" applyFont="1" applyFill="1" applyBorder="1" applyAlignment="1">
      <alignment/>
    </xf>
    <xf numFmtId="165" fontId="6" fillId="26" borderId="93" xfId="0" applyNumberFormat="1" applyFont="1" applyFill="1" applyBorder="1" applyAlignment="1">
      <alignment/>
    </xf>
    <xf numFmtId="165" fontId="6" fillId="26" borderId="62" xfId="0" applyNumberFormat="1" applyFont="1" applyFill="1" applyBorder="1" applyAlignment="1">
      <alignment/>
    </xf>
    <xf numFmtId="0" fontId="6" fillId="26" borderId="96" xfId="0" applyFont="1" applyFill="1" applyBorder="1" applyAlignment="1">
      <alignment horizontal="left" indent="1"/>
    </xf>
    <xf numFmtId="165" fontId="6" fillId="26" borderId="98" xfId="0" applyNumberFormat="1" applyFont="1" applyFill="1" applyBorder="1" applyAlignment="1">
      <alignment/>
    </xf>
    <xf numFmtId="165" fontId="6" fillId="26" borderId="99" xfId="0" applyNumberFormat="1" applyFont="1" applyFill="1" applyBorder="1" applyAlignment="1">
      <alignment/>
    </xf>
    <xf numFmtId="165" fontId="2" fillId="26" borderId="92" xfId="0" applyNumberFormat="1" applyFont="1" applyFill="1" applyBorder="1" applyAlignment="1">
      <alignment/>
    </xf>
    <xf numFmtId="165" fontId="2" fillId="26" borderId="91" xfId="0" applyNumberFormat="1" applyFont="1" applyFill="1" applyBorder="1" applyAlignment="1">
      <alignment/>
    </xf>
    <xf numFmtId="165" fontId="2" fillId="26" borderId="93" xfId="0" applyNumberFormat="1" applyFont="1" applyFill="1" applyBorder="1" applyAlignment="1">
      <alignment/>
    </xf>
    <xf numFmtId="0" fontId="2" fillId="22" borderId="51" xfId="0" applyFont="1" applyFill="1" applyBorder="1" applyAlignment="1">
      <alignment/>
    </xf>
    <xf numFmtId="0" fontId="6" fillId="22" borderId="88" xfId="0" applyFont="1" applyFill="1" applyBorder="1" applyAlignment="1">
      <alignment/>
    </xf>
    <xf numFmtId="165" fontId="2" fillId="22" borderId="88" xfId="0" applyNumberFormat="1" applyFont="1" applyFill="1" applyBorder="1" applyAlignment="1">
      <alignment/>
    </xf>
    <xf numFmtId="165" fontId="2" fillId="22" borderId="89" xfId="0" applyNumberFormat="1" applyFont="1" applyFill="1" applyBorder="1" applyAlignment="1">
      <alignment/>
    </xf>
    <xf numFmtId="165" fontId="2" fillId="22" borderId="90" xfId="0" applyNumberFormat="1" applyFont="1" applyFill="1" applyBorder="1" applyAlignment="1">
      <alignment/>
    </xf>
    <xf numFmtId="165" fontId="2" fillId="22" borderId="52" xfId="0" applyNumberFormat="1" applyFont="1" applyFill="1" applyBorder="1" applyAlignment="1">
      <alignment/>
    </xf>
    <xf numFmtId="0" fontId="6" fillId="22" borderId="61" xfId="0" applyFont="1" applyFill="1" applyBorder="1" applyAlignment="1">
      <alignment horizontal="left" indent="1"/>
    </xf>
    <xf numFmtId="0" fontId="6" fillId="22" borderId="117" xfId="0" applyFont="1" applyFill="1" applyBorder="1" applyAlignment="1">
      <alignment/>
    </xf>
    <xf numFmtId="165" fontId="2" fillId="22" borderId="117" xfId="0" applyNumberFormat="1" applyFont="1" applyFill="1" applyBorder="1" applyAlignment="1">
      <alignment/>
    </xf>
    <xf numFmtId="165" fontId="2" fillId="22" borderId="118" xfId="0" applyNumberFormat="1" applyFont="1" applyFill="1" applyBorder="1" applyAlignment="1">
      <alignment/>
    </xf>
    <xf numFmtId="165" fontId="2" fillId="22" borderId="119" xfId="0" applyNumberFormat="1" applyFont="1" applyFill="1" applyBorder="1" applyAlignment="1">
      <alignment/>
    </xf>
    <xf numFmtId="165" fontId="2" fillId="22" borderId="56" xfId="0" applyNumberFormat="1" applyFont="1" applyFill="1" applyBorder="1" applyAlignment="1">
      <alignment/>
    </xf>
    <xf numFmtId="165" fontId="2" fillId="22" borderId="91" xfId="0" applyNumberFormat="1" applyFont="1" applyFill="1" applyBorder="1" applyAlignment="1">
      <alignment/>
    </xf>
    <xf numFmtId="0" fontId="6" fillId="22" borderId="94" xfId="0" applyFont="1" applyFill="1" applyBorder="1" applyAlignment="1">
      <alignment horizontal="left" indent="1"/>
    </xf>
    <xf numFmtId="165" fontId="2" fillId="22" borderId="97" xfId="0" applyNumberFormat="1" applyFont="1" applyFill="1" applyBorder="1" applyAlignment="1">
      <alignment/>
    </xf>
    <xf numFmtId="165" fontId="2" fillId="22" borderId="99" xfId="0" applyNumberFormat="1" applyFont="1" applyFill="1" applyBorder="1" applyAlignment="1">
      <alignment/>
    </xf>
    <xf numFmtId="0" fontId="6" fillId="22" borderId="91" xfId="0" applyFont="1" applyFill="1" applyBorder="1" applyAlignment="1">
      <alignment horizontal="left" indent="1"/>
    </xf>
    <xf numFmtId="165" fontId="6" fillId="22" borderId="62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20" xfId="0" applyFont="1" applyBorder="1" applyAlignment="1">
      <alignment/>
    </xf>
    <xf numFmtId="0" fontId="23" fillId="0" borderId="80" xfId="0" applyFont="1" applyBorder="1" applyAlignment="1">
      <alignment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84" xfId="0" applyFont="1" applyBorder="1" applyAlignment="1">
      <alignment horizontal="center"/>
    </xf>
    <xf numFmtId="0" fontId="0" fillId="0" borderId="0" xfId="0" applyAlignment="1">
      <alignment/>
    </xf>
    <xf numFmtId="0" fontId="22" fillId="22" borderId="18" xfId="0" applyFont="1" applyFill="1" applyBorder="1" applyAlignment="1">
      <alignment horizontal="center"/>
    </xf>
    <xf numFmtId="0" fontId="22" fillId="22" borderId="78" xfId="0" applyFont="1" applyFill="1" applyBorder="1" applyAlignment="1">
      <alignment horizontal="center"/>
    </xf>
    <xf numFmtId="0" fontId="22" fillId="22" borderId="33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23" fillId="0" borderId="121" xfId="0" applyFont="1" applyBorder="1" applyAlignment="1">
      <alignment horizontal="center"/>
    </xf>
    <xf numFmtId="0" fontId="2" fillId="4" borderId="16" xfId="0" applyFont="1" applyFill="1" applyBorder="1" applyAlignment="1">
      <alignment horizontal="center" vertical="center" textRotation="180"/>
    </xf>
    <xf numFmtId="3" fontId="6" fillId="4" borderId="16" xfId="0" applyNumberFormat="1" applyFont="1" applyFill="1" applyBorder="1" applyAlignment="1">
      <alignment/>
    </xf>
    <xf numFmtId="3" fontId="6" fillId="4" borderId="75" xfId="0" applyNumberFormat="1" applyFont="1" applyFill="1" applyBorder="1" applyAlignment="1">
      <alignment/>
    </xf>
    <xf numFmtId="3" fontId="6" fillId="4" borderId="15" xfId="0" applyNumberFormat="1" applyFont="1" applyFill="1" applyBorder="1" applyAlignment="1">
      <alignment/>
    </xf>
    <xf numFmtId="3" fontId="6" fillId="4" borderId="40" xfId="0" applyNumberFormat="1" applyFont="1" applyFill="1" applyBorder="1" applyAlignment="1">
      <alignment/>
    </xf>
    <xf numFmtId="0" fontId="6" fillId="4" borderId="117" xfId="0" applyFont="1" applyFill="1" applyBorder="1" applyAlignment="1">
      <alignment horizontal="left" indent="1"/>
    </xf>
    <xf numFmtId="3" fontId="6" fillId="4" borderId="117" xfId="0" applyNumberFormat="1" applyFont="1" applyFill="1" applyBorder="1" applyAlignment="1">
      <alignment/>
    </xf>
    <xf numFmtId="3" fontId="6" fillId="4" borderId="118" xfId="0" applyNumberFormat="1" applyFont="1" applyFill="1" applyBorder="1" applyAlignment="1">
      <alignment/>
    </xf>
    <xf numFmtId="3" fontId="6" fillId="4" borderId="122" xfId="0" applyNumberFormat="1" applyFont="1" applyFill="1" applyBorder="1" applyAlignment="1">
      <alignment/>
    </xf>
    <xf numFmtId="3" fontId="6" fillId="4" borderId="56" xfId="0" applyNumberFormat="1" applyFont="1" applyFill="1" applyBorder="1" applyAlignment="1">
      <alignment/>
    </xf>
    <xf numFmtId="0" fontId="6" fillId="26" borderId="94" xfId="0" applyFont="1" applyFill="1" applyBorder="1" applyAlignment="1">
      <alignment horizontal="left" indent="1"/>
    </xf>
    <xf numFmtId="165" fontId="6" fillId="26" borderId="96" xfId="0" applyNumberFormat="1" applyFont="1" applyFill="1" applyBorder="1" applyAlignment="1">
      <alignment/>
    </xf>
    <xf numFmtId="165" fontId="6" fillId="26" borderId="97" xfId="0" applyNumberFormat="1" applyFont="1" applyFill="1" applyBorder="1" applyAlignment="1">
      <alignment/>
    </xf>
    <xf numFmtId="165" fontId="2" fillId="26" borderId="21" xfId="0" applyNumberFormat="1" applyFont="1" applyFill="1" applyBorder="1" applyAlignment="1">
      <alignment/>
    </xf>
    <xf numFmtId="165" fontId="2" fillId="26" borderId="26" xfId="0" applyNumberFormat="1" applyFont="1" applyFill="1" applyBorder="1" applyAlignment="1">
      <alignment/>
    </xf>
    <xf numFmtId="0" fontId="1" fillId="22" borderId="123" xfId="0" applyFont="1" applyFill="1" applyBorder="1" applyAlignment="1">
      <alignment horizontal="centerContinuous"/>
    </xf>
    <xf numFmtId="0" fontId="1" fillId="22" borderId="124" xfId="0" applyFont="1" applyFill="1" applyBorder="1" applyAlignment="1">
      <alignment horizontal="centerContinuous"/>
    </xf>
    <xf numFmtId="0" fontId="19" fillId="22" borderId="125" xfId="0" applyFont="1" applyFill="1" applyBorder="1" applyAlignment="1">
      <alignment horizontal="centerContinuous"/>
    </xf>
    <xf numFmtId="165" fontId="6" fillId="22" borderId="124" xfId="0" applyNumberFormat="1" applyFont="1" applyFill="1" applyBorder="1" applyAlignment="1">
      <alignment horizontal="centerContinuous"/>
    </xf>
    <xf numFmtId="165" fontId="6" fillId="22" borderId="126" xfId="0" applyNumberFormat="1" applyFont="1" applyFill="1" applyBorder="1" applyAlignment="1">
      <alignment horizontal="centerContinuous"/>
    </xf>
    <xf numFmtId="0" fontId="6" fillId="22" borderId="16" xfId="0" applyFont="1" applyFill="1" applyBorder="1" applyAlignment="1">
      <alignment/>
    </xf>
    <xf numFmtId="165" fontId="2" fillId="22" borderId="96" xfId="0" applyNumberFormat="1" applyFont="1" applyFill="1" applyBorder="1" applyAlignment="1">
      <alignment/>
    </xf>
    <xf numFmtId="165" fontId="2" fillId="22" borderId="114" xfId="0" applyNumberFormat="1" applyFont="1" applyFill="1" applyBorder="1" applyAlignment="1">
      <alignment/>
    </xf>
    <xf numFmtId="165" fontId="2" fillId="22" borderId="18" xfId="0" applyNumberFormat="1" applyFont="1" applyFill="1" applyBorder="1" applyAlignment="1">
      <alignment/>
    </xf>
    <xf numFmtId="165" fontId="2" fillId="22" borderId="25" xfId="0" applyNumberFormat="1" applyFont="1" applyFill="1" applyBorder="1" applyAlignment="1">
      <alignment/>
    </xf>
    <xf numFmtId="165" fontId="2" fillId="22" borderId="19" xfId="0" applyNumberFormat="1" applyFont="1" applyFill="1" applyBorder="1" applyAlignment="1">
      <alignment/>
    </xf>
    <xf numFmtId="0" fontId="2" fillId="4" borderId="96" xfId="0" applyFont="1" applyFill="1" applyBorder="1" applyAlignment="1">
      <alignment horizontal="center" vertical="center" textRotation="180"/>
    </xf>
    <xf numFmtId="3" fontId="6" fillId="4" borderId="96" xfId="0" applyNumberFormat="1" applyFont="1" applyFill="1" applyBorder="1" applyAlignment="1">
      <alignment/>
    </xf>
    <xf numFmtId="0" fontId="1" fillId="26" borderId="127" xfId="0" applyFont="1" applyFill="1" applyBorder="1" applyAlignment="1">
      <alignment horizontal="centerContinuous"/>
    </xf>
    <xf numFmtId="0" fontId="1" fillId="26" borderId="128" xfId="0" applyFont="1" applyFill="1" applyBorder="1" applyAlignment="1">
      <alignment horizontal="centerContinuous"/>
    </xf>
    <xf numFmtId="0" fontId="19" fillId="26" borderId="34" xfId="0" applyFont="1" applyFill="1" applyBorder="1" applyAlignment="1">
      <alignment horizontal="centerContinuous"/>
    </xf>
    <xf numFmtId="3" fontId="6" fillId="26" borderId="128" xfId="0" applyNumberFormat="1" applyFont="1" applyFill="1" applyBorder="1" applyAlignment="1">
      <alignment horizontal="centerContinuous"/>
    </xf>
    <xf numFmtId="3" fontId="6" fillId="26" borderId="129" xfId="0" applyNumberFormat="1" applyFont="1" applyFill="1" applyBorder="1" applyAlignment="1">
      <alignment horizontal="centerContinuous"/>
    </xf>
    <xf numFmtId="0" fontId="23" fillId="0" borderId="18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3" fillId="22" borderId="82" xfId="0" applyFont="1" applyFill="1" applyBorder="1" applyAlignment="1">
      <alignment horizontal="center"/>
    </xf>
    <xf numFmtId="0" fontId="23" fillId="22" borderId="18" xfId="0" applyFont="1" applyFill="1" applyBorder="1" applyAlignment="1">
      <alignment horizontal="center"/>
    </xf>
    <xf numFmtId="0" fontId="23" fillId="22" borderId="80" xfId="0" applyFont="1" applyFill="1" applyBorder="1" applyAlignment="1">
      <alignment horizontal="center"/>
    </xf>
    <xf numFmtId="0" fontId="23" fillId="22" borderId="78" xfId="0" applyFont="1" applyFill="1" applyBorder="1" applyAlignment="1">
      <alignment horizontal="center"/>
    </xf>
    <xf numFmtId="0" fontId="23" fillId="22" borderId="33" xfId="0" applyFont="1" applyFill="1" applyBorder="1" applyAlignment="1">
      <alignment horizontal="center"/>
    </xf>
    <xf numFmtId="0" fontId="24" fillId="0" borderId="130" xfId="0" applyFont="1" applyBorder="1" applyAlignment="1">
      <alignment/>
    </xf>
    <xf numFmtId="0" fontId="24" fillId="0" borderId="131" xfId="0" applyFont="1" applyBorder="1" applyAlignment="1">
      <alignment/>
    </xf>
    <xf numFmtId="0" fontId="23" fillId="0" borderId="131" xfId="0" applyFont="1" applyBorder="1" applyAlignment="1">
      <alignment horizontal="center"/>
    </xf>
    <xf numFmtId="0" fontId="23" fillId="0" borderId="132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9" fillId="26" borderId="128" xfId="0" applyFont="1" applyFill="1" applyBorder="1" applyAlignment="1">
      <alignment horizontal="centerContinuous"/>
    </xf>
    <xf numFmtId="0" fontId="19" fillId="22" borderId="124" xfId="0" applyFont="1" applyFill="1" applyBorder="1" applyAlignment="1">
      <alignment horizontal="centerContinuous"/>
    </xf>
    <xf numFmtId="165" fontId="2" fillId="22" borderId="102" xfId="0" applyNumberFormat="1" applyFont="1" applyFill="1" applyBorder="1" applyAlignment="1">
      <alignment/>
    </xf>
    <xf numFmtId="165" fontId="2" fillId="22" borderId="101" xfId="0" applyNumberFormat="1" applyFont="1" applyFill="1" applyBorder="1" applyAlignment="1">
      <alignment/>
    </xf>
    <xf numFmtId="165" fontId="2" fillId="22" borderId="134" xfId="0" applyNumberFormat="1" applyFont="1" applyFill="1" applyBorder="1" applyAlignment="1">
      <alignment/>
    </xf>
    <xf numFmtId="165" fontId="2" fillId="22" borderId="135" xfId="0" applyNumberFormat="1" applyFont="1" applyFill="1" applyBorder="1" applyAlignment="1">
      <alignment/>
    </xf>
    <xf numFmtId="0" fontId="6" fillId="22" borderId="95" xfId="0" applyFont="1" applyFill="1" applyBorder="1" applyAlignment="1">
      <alignment horizontal="left" indent="1"/>
    </xf>
    <xf numFmtId="165" fontId="6" fillId="22" borderId="56" xfId="0" applyNumberFormat="1" applyFont="1" applyFill="1" applyBorder="1" applyAlignment="1">
      <alignment/>
    </xf>
    <xf numFmtId="165" fontId="2" fillId="11" borderId="118" xfId="0" applyNumberFormat="1" applyFont="1" applyFill="1" applyBorder="1" applyAlignment="1">
      <alignment/>
    </xf>
    <xf numFmtId="165" fontId="2" fillId="11" borderId="122" xfId="0" applyNumberFormat="1" applyFont="1" applyFill="1" applyBorder="1" applyAlignment="1">
      <alignment/>
    </xf>
    <xf numFmtId="165" fontId="6" fillId="11" borderId="52" xfId="0" applyNumberFormat="1" applyFont="1" applyFill="1" applyBorder="1" applyAlignment="1">
      <alignment/>
    </xf>
    <xf numFmtId="165" fontId="2" fillId="11" borderId="136" xfId="0" applyNumberFormat="1" applyFont="1" applyFill="1" applyBorder="1" applyAlignment="1">
      <alignment/>
    </xf>
    <xf numFmtId="165" fontId="6" fillId="11" borderId="66" xfId="0" applyNumberFormat="1" applyFont="1" applyFill="1" applyBorder="1" applyAlignment="1">
      <alignment/>
    </xf>
    <xf numFmtId="3" fontId="15" fillId="26" borderId="80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/>
    </xf>
    <xf numFmtId="0" fontId="4" fillId="22" borderId="137" xfId="0" applyFont="1" applyFill="1" applyBorder="1" applyAlignment="1">
      <alignment horizontal="center" vertical="center"/>
    </xf>
    <xf numFmtId="0" fontId="23" fillId="22" borderId="7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2" fillId="8" borderId="18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 vertical="top" wrapText="1"/>
    </xf>
    <xf numFmtId="0" fontId="1" fillId="8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6" fillId="7" borderId="52" xfId="0" applyNumberFormat="1" applyFont="1" applyFill="1" applyBorder="1" applyAlignment="1">
      <alignment/>
    </xf>
    <xf numFmtId="165" fontId="2" fillId="7" borderId="136" xfId="0" applyNumberFormat="1" applyFont="1" applyFill="1" applyBorder="1" applyAlignment="1">
      <alignment/>
    </xf>
    <xf numFmtId="165" fontId="19" fillId="26" borderId="80" xfId="0" applyNumberFormat="1" applyFont="1" applyFill="1" applyBorder="1" applyAlignment="1">
      <alignment horizontal="center"/>
    </xf>
    <xf numFmtId="165" fontId="2" fillId="11" borderId="138" xfId="0" applyNumberFormat="1" applyFont="1" applyFill="1" applyBorder="1" applyAlignment="1">
      <alignment/>
    </xf>
    <xf numFmtId="165" fontId="2" fillId="7" borderId="89" xfId="0" applyNumberFormat="1" applyFont="1" applyFill="1" applyBorder="1" applyAlignment="1">
      <alignment/>
    </xf>
    <xf numFmtId="165" fontId="2" fillId="7" borderId="139" xfId="0" applyNumberFormat="1" applyFont="1" applyFill="1" applyBorder="1" applyAlignment="1">
      <alignment/>
    </xf>
    <xf numFmtId="0" fontId="2" fillId="26" borderId="115" xfId="0" applyFont="1" applyFill="1" applyBorder="1" applyAlignment="1">
      <alignment horizontal="left"/>
    </xf>
    <xf numFmtId="0" fontId="6" fillId="26" borderId="101" xfId="0" applyFont="1" applyFill="1" applyBorder="1" applyAlignment="1">
      <alignment horizontal="left" indent="1"/>
    </xf>
    <xf numFmtId="165" fontId="2" fillId="26" borderId="102" xfId="0" applyNumberFormat="1" applyFont="1" applyFill="1" applyBorder="1" applyAlignment="1">
      <alignment/>
    </xf>
    <xf numFmtId="165" fontId="2" fillId="26" borderId="101" xfId="0" applyNumberFormat="1" applyFont="1" applyFill="1" applyBorder="1" applyAlignment="1">
      <alignment/>
    </xf>
    <xf numFmtId="165" fontId="2" fillId="26" borderId="103" xfId="0" applyNumberFormat="1" applyFont="1" applyFill="1" applyBorder="1" applyAlignment="1">
      <alignment/>
    </xf>
    <xf numFmtId="165" fontId="6" fillId="26" borderId="104" xfId="0" applyNumberFormat="1" applyFont="1" applyFill="1" applyBorder="1" applyAlignment="1">
      <alignment/>
    </xf>
    <xf numFmtId="165" fontId="2" fillId="22" borderId="109" xfId="0" applyNumberFormat="1" applyFont="1" applyFill="1" applyBorder="1" applyAlignment="1">
      <alignment/>
    </xf>
    <xf numFmtId="165" fontId="2" fillId="22" borderId="140" xfId="0" applyNumberFormat="1" applyFont="1" applyFill="1" applyBorder="1" applyAlignment="1">
      <alignment/>
    </xf>
    <xf numFmtId="165" fontId="2" fillId="22" borderId="111" xfId="0" applyNumberFormat="1" applyFont="1" applyFill="1" applyBorder="1" applyAlignment="1">
      <alignment/>
    </xf>
    <xf numFmtId="165" fontId="2" fillId="11" borderId="66" xfId="0" applyNumberFormat="1" applyFont="1" applyFill="1" applyBorder="1" applyAlignment="1">
      <alignment/>
    </xf>
    <xf numFmtId="165" fontId="2" fillId="7" borderId="138" xfId="0" applyNumberFormat="1" applyFont="1" applyFill="1" applyBorder="1" applyAlignment="1">
      <alignment/>
    </xf>
    <xf numFmtId="165" fontId="2" fillId="7" borderId="66" xfId="0" applyNumberFormat="1" applyFont="1" applyFill="1" applyBorder="1" applyAlignment="1">
      <alignment/>
    </xf>
    <xf numFmtId="0" fontId="1" fillId="20" borderId="73" xfId="0" applyFont="1" applyFill="1" applyBorder="1" applyAlignment="1">
      <alignment horizontal="right" vertical="center"/>
    </xf>
    <xf numFmtId="0" fontId="9" fillId="20" borderId="141" xfId="0" applyFont="1" applyFill="1" applyBorder="1" applyAlignment="1">
      <alignment horizontal="left" vertical="center"/>
    </xf>
    <xf numFmtId="0" fontId="0" fillId="20" borderId="89" xfId="0" applyFill="1" applyBorder="1" applyAlignment="1">
      <alignment/>
    </xf>
    <xf numFmtId="0" fontId="0" fillId="20" borderId="139" xfId="0" applyFill="1" applyBorder="1" applyAlignment="1">
      <alignment/>
    </xf>
    <xf numFmtId="0" fontId="0" fillId="20" borderId="52" xfId="0" applyFill="1" applyBorder="1" applyAlignment="1">
      <alignment/>
    </xf>
    <xf numFmtId="165" fontId="6" fillId="20" borderId="136" xfId="0" applyNumberFormat="1" applyFont="1" applyFill="1" applyBorder="1" applyAlignment="1">
      <alignment/>
    </xf>
    <xf numFmtId="165" fontId="6" fillId="20" borderId="138" xfId="0" applyNumberFormat="1" applyFont="1" applyFill="1" applyBorder="1" applyAlignment="1">
      <alignment/>
    </xf>
    <xf numFmtId="165" fontId="6" fillId="20" borderId="66" xfId="0" applyNumberFormat="1" applyFont="1" applyFill="1" applyBorder="1" applyAlignment="1">
      <alignment/>
    </xf>
    <xf numFmtId="0" fontId="2" fillId="7" borderId="45" xfId="0" applyFont="1" applyFill="1" applyBorder="1" applyAlignment="1">
      <alignment horizontal="center" vertical="center"/>
    </xf>
    <xf numFmtId="0" fontId="2" fillId="7" borderId="142" xfId="0" applyFont="1" applyFill="1" applyBorder="1" applyAlignment="1">
      <alignment horizontal="center" vertical="center"/>
    </xf>
    <xf numFmtId="0" fontId="19" fillId="7" borderId="74" xfId="0" applyFont="1" applyFill="1" applyBorder="1" applyAlignment="1">
      <alignment horizontal="center" vertical="center"/>
    </xf>
    <xf numFmtId="0" fontId="2" fillId="7" borderId="74" xfId="0" applyFont="1" applyFill="1" applyBorder="1" applyAlignment="1">
      <alignment horizontal="center" vertical="center"/>
    </xf>
    <xf numFmtId="0" fontId="2" fillId="7" borderId="14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4" fillId="26" borderId="8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3" fontId="6" fillId="22" borderId="144" xfId="57" applyNumberFormat="1" applyFont="1" applyFill="1" applyBorder="1">
      <alignment/>
      <protection/>
    </xf>
    <xf numFmtId="3" fontId="2" fillId="22" borderId="145" xfId="57" applyNumberFormat="1" applyFont="1" applyFill="1" applyBorder="1">
      <alignment/>
      <protection/>
    </xf>
    <xf numFmtId="0" fontId="6" fillId="0" borderId="0" xfId="55" applyFill="1">
      <alignment/>
      <protection/>
    </xf>
    <xf numFmtId="0" fontId="6" fillId="0" borderId="51" xfId="57" applyFont="1" applyFill="1" applyBorder="1" applyAlignment="1">
      <alignment horizontal="centerContinuous"/>
      <protection/>
    </xf>
    <xf numFmtId="3" fontId="6" fillId="0" borderId="52" xfId="57" applyNumberFormat="1" applyFont="1" applyFill="1" applyBorder="1">
      <alignment/>
      <protection/>
    </xf>
    <xf numFmtId="0" fontId="4" fillId="26" borderId="83" xfId="0" applyFont="1" applyFill="1" applyBorder="1" applyAlignment="1">
      <alignment horizontal="center" vertical="center"/>
    </xf>
    <xf numFmtId="0" fontId="4" fillId="22" borderId="82" xfId="0" applyFont="1" applyFill="1" applyBorder="1" applyAlignment="1">
      <alignment horizontal="center" vertical="center"/>
    </xf>
    <xf numFmtId="0" fontId="4" fillId="22" borderId="146" xfId="0" applyFont="1" applyFill="1" applyBorder="1" applyAlignment="1">
      <alignment horizontal="center" vertical="center"/>
    </xf>
    <xf numFmtId="0" fontId="4" fillId="22" borderId="83" xfId="0" applyFont="1" applyFill="1" applyBorder="1" applyAlignment="1">
      <alignment horizontal="center" vertical="center"/>
    </xf>
    <xf numFmtId="0" fontId="4" fillId="22" borderId="147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22" borderId="148" xfId="0" applyFont="1" applyFill="1" applyBorder="1" applyAlignment="1">
      <alignment horizontal="center" vertical="center"/>
    </xf>
    <xf numFmtId="0" fontId="4" fillId="22" borderId="80" xfId="0" applyFont="1" applyFill="1" applyBorder="1" applyAlignment="1">
      <alignment horizontal="center" vertical="center"/>
    </xf>
    <xf numFmtId="0" fontId="4" fillId="22" borderId="81" xfId="0" applyFont="1" applyFill="1" applyBorder="1" applyAlignment="1">
      <alignment horizontal="center" vertical="center"/>
    </xf>
    <xf numFmtId="0" fontId="4" fillId="20" borderId="82" xfId="0" applyFont="1" applyFill="1" applyBorder="1" applyAlignment="1">
      <alignment horizontal="center" vertical="center"/>
    </xf>
    <xf numFmtId="0" fontId="4" fillId="20" borderId="146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48" xfId="0" applyFont="1" applyFill="1" applyBorder="1" applyAlignment="1">
      <alignment horizontal="center" vertical="center"/>
    </xf>
    <xf numFmtId="0" fontId="4" fillId="20" borderId="80" xfId="0" applyFont="1" applyFill="1" applyBorder="1" applyAlignment="1">
      <alignment horizontal="center" vertical="center"/>
    </xf>
    <xf numFmtId="0" fontId="4" fillId="20" borderId="81" xfId="0" applyFont="1" applyFill="1" applyBorder="1" applyAlignment="1">
      <alignment horizontal="center" vertical="center"/>
    </xf>
    <xf numFmtId="0" fontId="4" fillId="20" borderId="84" xfId="0" applyFont="1" applyFill="1" applyBorder="1" applyAlignment="1">
      <alignment horizontal="center" vertical="center"/>
    </xf>
    <xf numFmtId="0" fontId="4" fillId="20" borderId="85" xfId="0" applyFont="1" applyFill="1" applyBorder="1" applyAlignment="1">
      <alignment horizontal="center" vertical="center"/>
    </xf>
    <xf numFmtId="0" fontId="4" fillId="7" borderId="82" xfId="0" applyFont="1" applyFill="1" applyBorder="1" applyAlignment="1">
      <alignment horizontal="center" vertical="center"/>
    </xf>
    <xf numFmtId="0" fontId="4" fillId="7" borderId="14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48" xfId="0" applyFont="1" applyFill="1" applyBorder="1" applyAlignment="1">
      <alignment horizontal="center" vertical="center"/>
    </xf>
    <xf numFmtId="165" fontId="2" fillId="22" borderId="92" xfId="0" applyNumberFormat="1" applyFont="1" applyFill="1" applyBorder="1" applyAlignment="1">
      <alignment/>
    </xf>
    <xf numFmtId="0" fontId="0" fillId="20" borderId="136" xfId="0" applyFill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26" borderId="18" xfId="0" applyFont="1" applyFill="1" applyBorder="1" applyAlignment="1">
      <alignment/>
    </xf>
    <xf numFmtId="0" fontId="22" fillId="22" borderId="82" xfId="0" applyFont="1" applyFill="1" applyBorder="1" applyAlignment="1">
      <alignment horizontal="center"/>
    </xf>
    <xf numFmtId="0" fontId="22" fillId="22" borderId="80" xfId="0" applyFont="1" applyFill="1" applyBorder="1" applyAlignment="1">
      <alignment horizontal="center"/>
    </xf>
    <xf numFmtId="0" fontId="25" fillId="22" borderId="82" xfId="0" applyFont="1" applyFill="1" applyBorder="1" applyAlignment="1">
      <alignment horizontal="center"/>
    </xf>
    <xf numFmtId="0" fontId="26" fillId="22" borderId="82" xfId="0" applyFont="1" applyFill="1" applyBorder="1" applyAlignment="1">
      <alignment horizontal="center" wrapText="1"/>
    </xf>
    <xf numFmtId="0" fontId="22" fillId="22" borderId="149" xfId="0" applyFont="1" applyFill="1" applyBorder="1" applyAlignment="1">
      <alignment horizontal="center"/>
    </xf>
    <xf numFmtId="0" fontId="23" fillId="22" borderId="82" xfId="0" applyFont="1" applyFill="1" applyBorder="1" applyAlignment="1">
      <alignment horizontal="center" wrapText="1"/>
    </xf>
    <xf numFmtId="0" fontId="25" fillId="22" borderId="18" xfId="0" applyFont="1" applyFill="1" applyBorder="1" applyAlignment="1">
      <alignment horizontal="center"/>
    </xf>
    <xf numFmtId="0" fontId="26" fillId="22" borderId="18" xfId="0" applyFont="1" applyFill="1" applyBorder="1" applyAlignment="1">
      <alignment horizontal="center" wrapText="1"/>
    </xf>
    <xf numFmtId="0" fontId="22" fillId="22" borderId="25" xfId="0" applyFont="1" applyFill="1" applyBorder="1" applyAlignment="1">
      <alignment horizontal="center"/>
    </xf>
    <xf numFmtId="0" fontId="23" fillId="22" borderId="18" xfId="0" applyFont="1" applyFill="1" applyBorder="1" applyAlignment="1">
      <alignment horizontal="center" wrapText="1"/>
    </xf>
    <xf numFmtId="0" fontId="25" fillId="22" borderId="80" xfId="0" applyFont="1" applyFill="1" applyBorder="1" applyAlignment="1">
      <alignment horizontal="center"/>
    </xf>
    <xf numFmtId="0" fontId="22" fillId="22" borderId="80" xfId="0" applyFont="1" applyFill="1" applyBorder="1" applyAlignment="1">
      <alignment horizontal="center"/>
    </xf>
    <xf numFmtId="0" fontId="26" fillId="22" borderId="80" xfId="0" applyFont="1" applyFill="1" applyBorder="1" applyAlignment="1">
      <alignment horizontal="center" wrapText="1"/>
    </xf>
    <xf numFmtId="0" fontId="23" fillId="22" borderId="80" xfId="0" applyFont="1" applyFill="1" applyBorder="1" applyAlignment="1">
      <alignment horizontal="center" wrapText="1"/>
    </xf>
    <xf numFmtId="0" fontId="22" fillId="22" borderId="32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29" fillId="26" borderId="36" xfId="0" applyFont="1" applyFill="1" applyBorder="1" applyAlignment="1">
      <alignment/>
    </xf>
    <xf numFmtId="0" fontId="33" fillId="26" borderId="39" xfId="0" applyFont="1" applyFill="1" applyBorder="1" applyAlignment="1">
      <alignment horizontal="right"/>
    </xf>
    <xf numFmtId="0" fontId="33" fillId="26" borderId="37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26" borderId="24" xfId="0" applyFont="1" applyFill="1" applyBorder="1" applyAlignment="1">
      <alignment/>
    </xf>
    <xf numFmtId="0" fontId="33" fillId="26" borderId="150" xfId="0" applyFont="1" applyFill="1" applyBorder="1" applyAlignment="1">
      <alignment/>
    </xf>
    <xf numFmtId="0" fontId="33" fillId="26" borderId="40" xfId="0" applyFont="1" applyFill="1" applyBorder="1" applyAlignment="1">
      <alignment/>
    </xf>
    <xf numFmtId="0" fontId="33" fillId="26" borderId="4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3" fillId="26" borderId="126" xfId="0" applyFont="1" applyFill="1" applyBorder="1" applyAlignment="1">
      <alignment horizontal="center"/>
    </xf>
    <xf numFmtId="0" fontId="33" fillId="26" borderId="126" xfId="0" applyFont="1" applyFill="1" applyBorder="1" applyAlignment="1">
      <alignment/>
    </xf>
    <xf numFmtId="0" fontId="28" fillId="26" borderId="10" xfId="0" applyFont="1" applyFill="1" applyBorder="1" applyAlignment="1">
      <alignment vertical="center"/>
    </xf>
    <xf numFmtId="0" fontId="28" fillId="26" borderId="151" xfId="0" applyFont="1" applyFill="1" applyBorder="1" applyAlignment="1">
      <alignment vertical="center"/>
    </xf>
    <xf numFmtId="3" fontId="28" fillId="26" borderId="4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26" borderId="12" xfId="0" applyFont="1" applyFill="1" applyBorder="1" applyAlignment="1">
      <alignment vertical="center"/>
    </xf>
    <xf numFmtId="0" fontId="0" fillId="26" borderId="12" xfId="0" applyFont="1" applyFill="1" applyBorder="1" applyAlignment="1">
      <alignment vertical="center"/>
    </xf>
    <xf numFmtId="0" fontId="0" fillId="26" borderId="151" xfId="0" applyFont="1" applyFill="1" applyBorder="1" applyAlignment="1">
      <alignment vertical="center"/>
    </xf>
    <xf numFmtId="3" fontId="0" fillId="26" borderId="40" xfId="0" applyNumberFormat="1" applyFont="1" applyFill="1" applyBorder="1" applyAlignment="1">
      <alignment vertical="center"/>
    </xf>
    <xf numFmtId="3" fontId="0" fillId="26" borderId="40" xfId="0" applyNumberFormat="1" applyFont="1" applyFill="1" applyBorder="1" applyAlignment="1">
      <alignment horizontal="center" vertical="center"/>
    </xf>
    <xf numFmtId="4" fontId="0" fillId="26" borderId="40" xfId="0" applyNumberFormat="1" applyFont="1" applyFill="1" applyBorder="1" applyAlignment="1">
      <alignment vertical="center"/>
    </xf>
    <xf numFmtId="0" fontId="0" fillId="26" borderId="151" xfId="0" applyFont="1" applyFill="1" applyBorder="1" applyAlignment="1">
      <alignment horizontal="left" vertical="center" indent="1"/>
    </xf>
    <xf numFmtId="0" fontId="0" fillId="26" borderId="0" xfId="0" applyFont="1" applyFill="1" applyAlignment="1">
      <alignment vertical="center"/>
    </xf>
    <xf numFmtId="0" fontId="28" fillId="26" borderId="152" xfId="0" applyFont="1" applyFill="1" applyBorder="1" applyAlignment="1">
      <alignment vertical="center"/>
    </xf>
    <xf numFmtId="0" fontId="28" fillId="26" borderId="153" xfId="0" applyFont="1" applyFill="1" applyBorder="1" applyAlignment="1">
      <alignment vertical="center"/>
    </xf>
    <xf numFmtId="3" fontId="28" fillId="26" borderId="126" xfId="0" applyNumberFormat="1" applyFont="1" applyFill="1" applyBorder="1" applyAlignment="1">
      <alignment vertical="center"/>
    </xf>
    <xf numFmtId="3" fontId="0" fillId="26" borderId="12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5" fillId="0" borderId="0" xfId="0" applyFont="1" applyAlignment="1">
      <alignment/>
    </xf>
    <xf numFmtId="0" fontId="5" fillId="0" borderId="0" xfId="0" applyFont="1" applyBorder="1" applyAlignment="1">
      <alignment/>
    </xf>
    <xf numFmtId="0" fontId="28" fillId="0" borderId="154" xfId="0" applyFont="1" applyBorder="1" applyAlignment="1">
      <alignment horizontal="center" vertical="center"/>
    </xf>
    <xf numFmtId="0" fontId="28" fillId="0" borderId="120" xfId="0" applyFont="1" applyBorder="1" applyAlignment="1">
      <alignment horizontal="center" vertical="center"/>
    </xf>
    <xf numFmtId="0" fontId="0" fillId="0" borderId="120" xfId="0" applyFont="1" applyBorder="1" applyAlignment="1">
      <alignment horizontal="center"/>
    </xf>
    <xf numFmtId="0" fontId="0" fillId="0" borderId="155" xfId="0" applyFont="1" applyBorder="1" applyAlignment="1">
      <alignment/>
    </xf>
    <xf numFmtId="0" fontId="28" fillId="0" borderId="156" xfId="0" applyFont="1" applyBorder="1" applyAlignment="1">
      <alignment horizontal="center"/>
    </xf>
    <xf numFmtId="0" fontId="28" fillId="0" borderId="157" xfId="0" applyFont="1" applyBorder="1" applyAlignment="1">
      <alignment horizontal="center"/>
    </xf>
    <xf numFmtId="0" fontId="28" fillId="0" borderId="158" xfId="0" applyFont="1" applyBorder="1" applyAlignment="1">
      <alignment horizontal="center"/>
    </xf>
    <xf numFmtId="0" fontId="28" fillId="26" borderId="159" xfId="0" applyFont="1" applyFill="1" applyBorder="1" applyAlignment="1">
      <alignment/>
    </xf>
    <xf numFmtId="0" fontId="28" fillId="26" borderId="160" xfId="0" applyFont="1" applyFill="1" applyBorder="1" applyAlignment="1">
      <alignment/>
    </xf>
    <xf numFmtId="0" fontId="0" fillId="26" borderId="83" xfId="0" applyFont="1" applyFill="1" applyBorder="1" applyAlignment="1">
      <alignment/>
    </xf>
    <xf numFmtId="0" fontId="0" fillId="26" borderId="147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161" xfId="0" applyFont="1" applyBorder="1" applyAlignment="1">
      <alignment/>
    </xf>
    <xf numFmtId="0" fontId="36" fillId="0" borderId="162" xfId="0" applyFont="1" applyBorder="1" applyAlignment="1">
      <alignment/>
    </xf>
    <xf numFmtId="0" fontId="0" fillId="0" borderId="162" xfId="0" applyFont="1" applyBorder="1" applyAlignment="1">
      <alignment/>
    </xf>
    <xf numFmtId="0" fontId="0" fillId="0" borderId="163" xfId="0" applyFont="1" applyBorder="1" applyAlignment="1">
      <alignment/>
    </xf>
    <xf numFmtId="0" fontId="28" fillId="26" borderId="86" xfId="0" applyFont="1" applyFill="1" applyBorder="1" applyAlignment="1">
      <alignment/>
    </xf>
    <xf numFmtId="0" fontId="0" fillId="26" borderId="164" xfId="0" applyFont="1" applyFill="1" applyBorder="1" applyAlignment="1">
      <alignment/>
    </xf>
    <xf numFmtId="0" fontId="28" fillId="26" borderId="165" xfId="0" applyFont="1" applyFill="1" applyBorder="1" applyAlignment="1">
      <alignment/>
    </xf>
    <xf numFmtId="0" fontId="28" fillId="26" borderId="18" xfId="0" applyFont="1" applyFill="1" applyBorder="1" applyAlignment="1">
      <alignment/>
    </xf>
    <xf numFmtId="0" fontId="28" fillId="26" borderId="148" xfId="0" applyFont="1" applyFill="1" applyBorder="1" applyAlignment="1">
      <alignment/>
    </xf>
    <xf numFmtId="0" fontId="0" fillId="0" borderId="166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0" fillId="26" borderId="165" xfId="0" applyFont="1" applyFill="1" applyBorder="1" applyAlignment="1">
      <alignment/>
    </xf>
    <xf numFmtId="0" fontId="0" fillId="26" borderId="148" xfId="0" applyFont="1" applyFill="1" applyBorder="1" applyAlignment="1">
      <alignment/>
    </xf>
    <xf numFmtId="0" fontId="0" fillId="26" borderId="73" xfId="0" applyFont="1" applyFill="1" applyBorder="1" applyAlignment="1">
      <alignment/>
    </xf>
    <xf numFmtId="0" fontId="0" fillId="26" borderId="76" xfId="0" applyFont="1" applyFill="1" applyBorder="1" applyAlignment="1">
      <alignment/>
    </xf>
    <xf numFmtId="0" fontId="0" fillId="26" borderId="141" xfId="0" applyFont="1" applyFill="1" applyBorder="1" applyAlignment="1">
      <alignment/>
    </xf>
    <xf numFmtId="0" fontId="0" fillId="26" borderId="84" xfId="0" applyFont="1" applyFill="1" applyBorder="1" applyAlignment="1">
      <alignment/>
    </xf>
    <xf numFmtId="0" fontId="0" fillId="26" borderId="167" xfId="0" applyFont="1" applyFill="1" applyBorder="1" applyAlignment="1">
      <alignment/>
    </xf>
    <xf numFmtId="0" fontId="1" fillId="22" borderId="73" xfId="0" applyFont="1" applyFill="1" applyBorder="1" applyAlignment="1">
      <alignment horizontal="right" vertical="center"/>
    </xf>
    <xf numFmtId="0" fontId="1" fillId="22" borderId="168" xfId="0" applyFont="1" applyFill="1" applyBorder="1" applyAlignment="1">
      <alignment horizontal="right" vertical="center"/>
    </xf>
    <xf numFmtId="0" fontId="9" fillId="22" borderId="168" xfId="0" applyFont="1" applyFill="1" applyBorder="1" applyAlignment="1">
      <alignment horizontal="right" vertical="center"/>
    </xf>
    <xf numFmtId="0" fontId="9" fillId="22" borderId="154" xfId="0" applyFont="1" applyFill="1" applyBorder="1" applyAlignment="1">
      <alignment horizontal="left" vertical="center"/>
    </xf>
    <xf numFmtId="0" fontId="15" fillId="22" borderId="82" xfId="0" applyFont="1" applyFill="1" applyBorder="1" applyAlignment="1">
      <alignment horizontal="center" vertical="center" wrapText="1"/>
    </xf>
    <xf numFmtId="0" fontId="1" fillId="22" borderId="23" xfId="0" applyFont="1" applyFill="1" applyBorder="1" applyAlignment="1">
      <alignment horizontal="left" vertical="center" wrapText="1"/>
    </xf>
    <xf numFmtId="0" fontId="4" fillId="22" borderId="26" xfId="0" applyFont="1" applyFill="1" applyBorder="1" applyAlignment="1">
      <alignment horizontal="left" vertical="center" wrapText="1"/>
    </xf>
    <xf numFmtId="0" fontId="17" fillId="22" borderId="26" xfId="0" applyFont="1" applyFill="1" applyBorder="1" applyAlignment="1">
      <alignment horizontal="left" vertical="center" wrapText="1"/>
    </xf>
    <xf numFmtId="0" fontId="17" fillId="22" borderId="25" xfId="0" applyFont="1" applyFill="1" applyBorder="1" applyAlignment="1">
      <alignment horizontal="left" vertical="center" wrapText="1"/>
    </xf>
    <xf numFmtId="0" fontId="4" fillId="22" borderId="25" xfId="0" applyFont="1" applyFill="1" applyBorder="1" applyAlignment="1">
      <alignment horizontal="left" vertical="center" wrapText="1"/>
    </xf>
    <xf numFmtId="0" fontId="4" fillId="22" borderId="26" xfId="0" applyFont="1" applyFill="1" applyBorder="1" applyAlignment="1">
      <alignment horizontal="left" vertical="center" wrapText="1"/>
    </xf>
    <xf numFmtId="0" fontId="17" fillId="22" borderId="18" xfId="0" applyFont="1" applyFill="1" applyBorder="1" applyAlignment="1">
      <alignment horizontal="left" vertical="center" wrapText="1"/>
    </xf>
    <xf numFmtId="0" fontId="4" fillId="22" borderId="83" xfId="0" applyFont="1" applyFill="1" applyBorder="1" applyAlignment="1">
      <alignment horizontal="left" vertical="center" wrapText="1"/>
    </xf>
    <xf numFmtId="0" fontId="4" fillId="22" borderId="80" xfId="0" applyFont="1" applyFill="1" applyBorder="1" applyAlignment="1">
      <alignment horizontal="left" vertical="center" wrapText="1"/>
    </xf>
    <xf numFmtId="0" fontId="4" fillId="22" borderId="18" xfId="0" applyFont="1" applyFill="1" applyBorder="1" applyAlignment="1">
      <alignment horizontal="left" vertical="center" wrapText="1"/>
    </xf>
    <xf numFmtId="0" fontId="4" fillId="26" borderId="169" xfId="0" applyFont="1" applyFill="1" applyBorder="1" applyAlignment="1">
      <alignment horizontal="center" vertical="center"/>
    </xf>
    <xf numFmtId="0" fontId="4" fillId="26" borderId="147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9" fillId="22" borderId="73" xfId="0" applyFont="1" applyFill="1" applyBorder="1" applyAlignment="1">
      <alignment horizontal="right" vertical="center"/>
    </xf>
    <xf numFmtId="0" fontId="9" fillId="22" borderId="170" xfId="0" applyFont="1" applyFill="1" applyBorder="1" applyAlignment="1">
      <alignment horizontal="left" wrapText="1"/>
    </xf>
    <xf numFmtId="0" fontId="27" fillId="0" borderId="0" xfId="0" applyFont="1" applyAlignment="1">
      <alignment horizontal="right"/>
    </xf>
    <xf numFmtId="0" fontId="28" fillId="0" borderId="74" xfId="0" applyFont="1" applyBorder="1" applyAlignment="1">
      <alignment horizontal="center"/>
    </xf>
    <xf numFmtId="0" fontId="28" fillId="0" borderId="171" xfId="0" applyFont="1" applyFill="1" applyBorder="1" applyAlignment="1">
      <alignment horizontal="center"/>
    </xf>
    <xf numFmtId="0" fontId="28" fillId="0" borderId="24" xfId="0" applyFont="1" applyBorder="1" applyAlignment="1">
      <alignment vertical="top"/>
    </xf>
    <xf numFmtId="0" fontId="28" fillId="0" borderId="172" xfId="0" applyFont="1" applyFill="1" applyBorder="1" applyAlignment="1">
      <alignment horizontal="left" vertical="top" wrapText="1"/>
    </xf>
    <xf numFmtId="0" fontId="28" fillId="0" borderId="83" xfId="0" applyFont="1" applyFill="1" applyBorder="1" applyAlignment="1">
      <alignment horizontal="center" vertical="center" wrapText="1"/>
    </xf>
    <xf numFmtId="165" fontId="0" fillId="0" borderId="83" xfId="0" applyNumberFormat="1" applyFont="1" applyFill="1" applyBorder="1" applyAlignment="1">
      <alignment horizontal="center" vertical="center"/>
    </xf>
    <xf numFmtId="165" fontId="0" fillId="0" borderId="133" xfId="0" applyNumberFormat="1" applyFont="1" applyFill="1" applyBorder="1" applyAlignment="1">
      <alignment horizontal="center" vertical="center"/>
    </xf>
    <xf numFmtId="165" fontId="40" fillId="0" borderId="2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top"/>
    </xf>
    <xf numFmtId="0" fontId="28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 wrapText="1"/>
    </xf>
    <xf numFmtId="165" fontId="0" fillId="0" borderId="18" xfId="0" applyNumberFormat="1" applyFont="1" applyFill="1" applyBorder="1" applyAlignment="1">
      <alignment horizontal="center" vertical="center"/>
    </xf>
    <xf numFmtId="165" fontId="0" fillId="0" borderId="25" xfId="0" applyNumberFormat="1" applyFont="1" applyFill="1" applyBorder="1" applyAlignment="1">
      <alignment horizontal="center" vertical="center"/>
    </xf>
    <xf numFmtId="165" fontId="40" fillId="0" borderId="19" xfId="0" applyNumberFormat="1" applyFont="1" applyFill="1" applyBorder="1" applyAlignment="1">
      <alignment horizontal="center" vertical="center"/>
    </xf>
    <xf numFmtId="165" fontId="41" fillId="0" borderId="18" xfId="0" applyNumberFormat="1" applyFont="1" applyFill="1" applyBorder="1" applyAlignment="1">
      <alignment horizontal="center" vertical="center"/>
    </xf>
    <xf numFmtId="165" fontId="41" fillId="0" borderId="25" xfId="0" applyNumberFormat="1" applyFont="1" applyFill="1" applyBorder="1" applyAlignment="1">
      <alignment horizontal="center" vertical="center"/>
    </xf>
    <xf numFmtId="0" fontId="28" fillId="0" borderId="173" xfId="0" applyFont="1" applyBorder="1" applyAlignment="1">
      <alignment vertical="top"/>
    </xf>
    <xf numFmtId="0" fontId="28" fillId="0" borderId="21" xfId="0" applyFont="1" applyFill="1" applyBorder="1" applyAlignment="1">
      <alignment horizontal="left" vertical="center" wrapText="1"/>
    </xf>
    <xf numFmtId="0" fontId="28" fillId="26" borderId="173" xfId="0" applyFont="1" applyFill="1" applyBorder="1" applyAlignment="1">
      <alignment vertical="top"/>
    </xf>
    <xf numFmtId="0" fontId="28" fillId="26" borderId="14" xfId="0" applyFont="1" applyFill="1" applyBorder="1" applyAlignment="1">
      <alignment horizontal="left" vertical="center" wrapText="1"/>
    </xf>
    <xf numFmtId="0" fontId="28" fillId="26" borderId="80" xfId="0" applyFont="1" applyFill="1" applyBorder="1" applyAlignment="1">
      <alignment horizontal="center" vertical="center" wrapText="1"/>
    </xf>
    <xf numFmtId="165" fontId="42" fillId="26" borderId="80" xfId="0" applyNumberFormat="1" applyFont="1" applyFill="1" applyBorder="1" applyAlignment="1">
      <alignment horizontal="center" vertical="center"/>
    </xf>
    <xf numFmtId="165" fontId="42" fillId="26" borderId="28" xfId="0" applyNumberFormat="1" applyFont="1" applyFill="1" applyBorder="1" applyAlignment="1">
      <alignment horizontal="center" vertical="center"/>
    </xf>
    <xf numFmtId="165" fontId="42" fillId="26" borderId="30" xfId="0" applyNumberFormat="1" applyFont="1" applyFill="1" applyBorder="1" applyAlignment="1">
      <alignment horizontal="center" vertical="center"/>
    </xf>
    <xf numFmtId="0" fontId="28" fillId="22" borderId="45" xfId="0" applyFont="1" applyFill="1" applyBorder="1" applyAlignment="1">
      <alignment vertical="top"/>
    </xf>
    <xf numFmtId="0" fontId="28" fillId="22" borderId="142" xfId="0" applyFont="1" applyFill="1" applyBorder="1" applyAlignment="1">
      <alignment horizontal="left" vertical="center" wrapText="1"/>
    </xf>
    <xf numFmtId="0" fontId="28" fillId="22" borderId="74" xfId="0" applyFont="1" applyFill="1" applyBorder="1" applyAlignment="1">
      <alignment horizontal="center" vertical="center" wrapText="1"/>
    </xf>
    <xf numFmtId="165" fontId="41" fillId="22" borderId="74" xfId="0" applyNumberFormat="1" applyFont="1" applyFill="1" applyBorder="1" applyAlignment="1">
      <alignment horizontal="center" vertical="center"/>
    </xf>
    <xf numFmtId="165" fontId="41" fillId="22" borderId="174" xfId="0" applyNumberFormat="1" applyFont="1" applyFill="1" applyBorder="1" applyAlignment="1">
      <alignment horizontal="center" vertical="center"/>
    </xf>
    <xf numFmtId="165" fontId="42" fillId="22" borderId="171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vertical="top"/>
    </xf>
    <xf numFmtId="0" fontId="28" fillId="0" borderId="16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 wrapText="1"/>
    </xf>
    <xf numFmtId="165" fontId="0" fillId="0" borderId="75" xfId="0" applyNumberFormat="1" applyFon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165" fontId="42" fillId="0" borderId="17" xfId="0" applyNumberFormat="1" applyFont="1" applyFill="1" applyBorder="1" applyAlignment="1">
      <alignment horizontal="center" vertical="center" wrapText="1"/>
    </xf>
    <xf numFmtId="165" fontId="42" fillId="22" borderId="74" xfId="0" applyNumberFormat="1" applyFont="1" applyFill="1" applyBorder="1" applyAlignment="1">
      <alignment horizontal="center" vertical="center" wrapText="1"/>
    </xf>
    <xf numFmtId="165" fontId="42" fillId="22" borderId="174" xfId="0" applyNumberFormat="1" applyFont="1" applyFill="1" applyBorder="1" applyAlignment="1">
      <alignment horizontal="center" vertical="center" wrapText="1"/>
    </xf>
    <xf numFmtId="165" fontId="42" fillId="22" borderId="171" xfId="0" applyNumberFormat="1" applyFont="1" applyFill="1" applyBorder="1" applyAlignment="1">
      <alignment horizontal="center" vertical="center" wrapText="1"/>
    </xf>
    <xf numFmtId="0" fontId="28" fillId="26" borderId="45" xfId="0" applyFont="1" applyFill="1" applyBorder="1" applyAlignment="1">
      <alignment vertical="top"/>
    </xf>
    <xf numFmtId="0" fontId="28" fillId="26" borderId="142" xfId="0" applyFont="1" applyFill="1" applyBorder="1" applyAlignment="1">
      <alignment horizontal="left" vertical="center" wrapText="1"/>
    </xf>
    <xf numFmtId="0" fontId="28" fillId="26" borderId="74" xfId="0" applyFont="1" applyFill="1" applyBorder="1" applyAlignment="1">
      <alignment horizontal="center" vertical="center" wrapText="1"/>
    </xf>
    <xf numFmtId="165" fontId="42" fillId="26" borderId="74" xfId="0" applyNumberFormat="1" applyFont="1" applyFill="1" applyBorder="1" applyAlignment="1">
      <alignment horizontal="center" vertical="center" wrapText="1"/>
    </xf>
    <xf numFmtId="165" fontId="42" fillId="26" borderId="17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31" fillId="28" borderId="0" xfId="0" applyFont="1" applyFill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8" xfId="0" applyFont="1" applyBorder="1" applyAlignment="1">
      <alignment horizontal="center" vertical="center"/>
    </xf>
    <xf numFmtId="0" fontId="45" fillId="0" borderId="18" xfId="0" applyNumberFormat="1" applyFont="1" applyBorder="1" applyAlignment="1">
      <alignment horizontal="center" vertical="center"/>
    </xf>
    <xf numFmtId="165" fontId="46" fillId="0" borderId="18" xfId="0" applyNumberFormat="1" applyFont="1" applyBorder="1" applyAlignment="1">
      <alignment horizontal="right" vertical="center"/>
    </xf>
    <xf numFmtId="165" fontId="48" fillId="0" borderId="18" xfId="0" applyNumberFormat="1" applyFont="1" applyBorder="1" applyAlignment="1">
      <alignment vertical="center"/>
    </xf>
    <xf numFmtId="165" fontId="46" fillId="0" borderId="18" xfId="0" applyNumberFormat="1" applyFont="1" applyBorder="1" applyAlignment="1">
      <alignment vertical="center"/>
    </xf>
    <xf numFmtId="0" fontId="44" fillId="0" borderId="0" xfId="0" applyNumberFormat="1" applyFont="1" applyAlignment="1">
      <alignment horizontal="left" vertical="center"/>
    </xf>
    <xf numFmtId="0" fontId="51" fillId="0" borderId="0" xfId="0" applyFont="1" applyAlignment="1">
      <alignment/>
    </xf>
    <xf numFmtId="0" fontId="16" fillId="8" borderId="10" xfId="0" applyFont="1" applyFill="1" applyBorder="1" applyAlignment="1">
      <alignment vertical="top" wrapText="1"/>
    </xf>
    <xf numFmtId="0" fontId="16" fillId="8" borderId="175" xfId="0" applyFont="1" applyFill="1" applyBorder="1" applyAlignment="1">
      <alignment vertical="top" wrapText="1"/>
    </xf>
    <xf numFmtId="0" fontId="51" fillId="8" borderId="36" xfId="0" applyFont="1" applyFill="1" applyBorder="1" applyAlignment="1">
      <alignment vertical="top" wrapText="1"/>
    </xf>
    <xf numFmtId="0" fontId="51" fillId="8" borderId="39" xfId="0" applyFont="1" applyFill="1" applyBorder="1" applyAlignment="1">
      <alignment vertical="top" wrapText="1"/>
    </xf>
    <xf numFmtId="0" fontId="16" fillId="8" borderId="12" xfId="0" applyFont="1" applyFill="1" applyBorder="1" applyAlignment="1">
      <alignment vertical="top" wrapText="1"/>
    </xf>
    <xf numFmtId="0" fontId="16" fillId="8" borderId="75" xfId="0" applyFont="1" applyFill="1" applyBorder="1" applyAlignment="1">
      <alignment vertical="top" wrapText="1"/>
    </xf>
    <xf numFmtId="0" fontId="16" fillId="8" borderId="18" xfId="0" applyFont="1" applyFill="1" applyBorder="1" applyAlignment="1">
      <alignment horizontal="center" vertical="top" wrapText="1"/>
    </xf>
    <xf numFmtId="0" fontId="16" fillId="8" borderId="19" xfId="0" applyFont="1" applyFill="1" applyBorder="1" applyAlignment="1">
      <alignment horizontal="center" vertical="top" wrapText="1"/>
    </xf>
    <xf numFmtId="0" fontId="16" fillId="8" borderId="20" xfId="0" applyFont="1" applyFill="1" applyBorder="1" applyAlignment="1">
      <alignment horizontal="center" vertical="top" wrapText="1"/>
    </xf>
    <xf numFmtId="0" fontId="51" fillId="8" borderId="18" xfId="0" applyFont="1" applyFill="1" applyBorder="1" applyAlignment="1">
      <alignment horizontal="center" vertical="top" wrapText="1"/>
    </xf>
    <xf numFmtId="0" fontId="51" fillId="8" borderId="19" xfId="0" applyFont="1" applyFill="1" applyBorder="1" applyAlignment="1">
      <alignment horizontal="center" vertical="top" wrapText="1"/>
    </xf>
    <xf numFmtId="0" fontId="51" fillId="8" borderId="20" xfId="0" applyFont="1" applyFill="1" applyBorder="1" applyAlignment="1">
      <alignment horizontal="center" vertical="top" wrapText="1"/>
    </xf>
    <xf numFmtId="0" fontId="16" fillId="8" borderId="22" xfId="0" applyFont="1" applyFill="1" applyBorder="1" applyAlignment="1">
      <alignment vertical="top" wrapText="1"/>
    </xf>
    <xf numFmtId="0" fontId="16" fillId="8" borderId="83" xfId="0" applyFont="1" applyFill="1" applyBorder="1" applyAlignment="1">
      <alignment vertical="top" wrapText="1"/>
    </xf>
    <xf numFmtId="0" fontId="16" fillId="8" borderId="22" xfId="0" applyFont="1" applyFill="1" applyBorder="1" applyAlignment="1">
      <alignment horizontal="center" vertical="top" wrapText="1"/>
    </xf>
    <xf numFmtId="0" fontId="6" fillId="0" borderId="176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28" borderId="80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16" fillId="28" borderId="30" xfId="0" applyFont="1" applyFill="1" applyBorder="1" applyAlignment="1">
      <alignment horizontal="center"/>
    </xf>
    <xf numFmtId="0" fontId="2" fillId="0" borderId="176" xfId="0" applyFont="1" applyBorder="1" applyAlignment="1">
      <alignment horizontal="center"/>
    </xf>
    <xf numFmtId="0" fontId="9" fillId="0" borderId="177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12" fillId="24" borderId="78" xfId="0" applyFont="1" applyFill="1" applyBorder="1" applyAlignment="1">
      <alignment horizontal="center" vertical="center"/>
    </xf>
    <xf numFmtId="3" fontId="12" fillId="28" borderId="78" xfId="0" applyNumberFormat="1" applyFont="1" applyFill="1" applyBorder="1" applyAlignment="1">
      <alignment horizontal="center" vertical="center"/>
    </xf>
    <xf numFmtId="9" fontId="12" fillId="28" borderId="78" xfId="62" applyFont="1" applyFill="1" applyBorder="1" applyAlignment="1">
      <alignment horizontal="center" vertical="center"/>
    </xf>
    <xf numFmtId="0" fontId="12" fillId="24" borderId="78" xfId="0" applyFont="1" applyFill="1" applyBorder="1" applyAlignment="1">
      <alignment vertical="center"/>
    </xf>
    <xf numFmtId="0" fontId="12" fillId="24" borderId="178" xfId="0" applyFont="1" applyFill="1" applyBorder="1" applyAlignment="1">
      <alignment vertical="center"/>
    </xf>
    <xf numFmtId="0" fontId="12" fillId="0" borderId="177" xfId="0" applyFont="1" applyBorder="1" applyAlignment="1">
      <alignment vertical="center" wrapText="1"/>
    </xf>
    <xf numFmtId="0" fontId="12" fillId="0" borderId="78" xfId="0" applyFont="1" applyBorder="1" applyAlignment="1">
      <alignment vertical="center" wrapText="1"/>
    </xf>
    <xf numFmtId="0" fontId="9" fillId="28" borderId="178" xfId="0" applyFont="1" applyFill="1" applyBorder="1" applyAlignment="1">
      <alignment vertical="center" wrapText="1"/>
    </xf>
    <xf numFmtId="0" fontId="9" fillId="28" borderId="178" xfId="0" applyFont="1" applyFill="1" applyBorder="1" applyAlignment="1">
      <alignment vertical="center"/>
    </xf>
    <xf numFmtId="0" fontId="9" fillId="0" borderId="177" xfId="0" applyFont="1" applyBorder="1" applyAlignment="1">
      <alignment vertical="center"/>
    </xf>
    <xf numFmtId="0" fontId="52" fillId="0" borderId="178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" fontId="12" fillId="28" borderId="18" xfId="0" applyNumberFormat="1" applyFont="1" applyFill="1" applyBorder="1" applyAlignment="1">
      <alignment horizontal="center" vertical="center"/>
    </xf>
    <xf numFmtId="9" fontId="12" fillId="28" borderId="18" xfId="62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9" fillId="28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12" fillId="24" borderId="18" xfId="0" applyFont="1" applyFill="1" applyBorder="1" applyAlignment="1">
      <alignment horizontal="center" vertical="center"/>
    </xf>
    <xf numFmtId="9" fontId="12" fillId="28" borderId="18" xfId="62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9" fillId="28" borderId="19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3" fontId="12" fillId="28" borderId="33" xfId="0" applyNumberFormat="1" applyFont="1" applyFill="1" applyBorder="1" applyAlignment="1">
      <alignment horizontal="center" vertical="center"/>
    </xf>
    <xf numFmtId="9" fontId="52" fillId="28" borderId="33" xfId="62" applyFont="1" applyFill="1" applyBorder="1" applyAlignment="1">
      <alignment horizontal="center" vertical="center"/>
    </xf>
    <xf numFmtId="0" fontId="52" fillId="0" borderId="33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31" xfId="0" applyFont="1" applyBorder="1" applyAlignment="1">
      <alignment vertical="center"/>
    </xf>
    <xf numFmtId="0" fontId="27" fillId="28" borderId="35" xfId="0" applyFont="1" applyFill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3" fontId="12" fillId="28" borderId="83" xfId="0" applyNumberFormat="1" applyFont="1" applyFill="1" applyBorder="1" applyAlignment="1">
      <alignment horizontal="center" vertical="center"/>
    </xf>
    <xf numFmtId="9" fontId="12" fillId="28" borderId="83" xfId="62" applyFont="1" applyFill="1" applyBorder="1" applyAlignment="1">
      <alignment horizontal="center" vertical="center"/>
    </xf>
    <xf numFmtId="0" fontId="52" fillId="0" borderId="83" xfId="0" applyFont="1" applyBorder="1" applyAlignment="1">
      <alignment vertical="center"/>
    </xf>
    <xf numFmtId="0" fontId="52" fillId="0" borderId="27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27" fillId="28" borderId="27" xfId="0" applyFont="1" applyFill="1" applyBorder="1" applyAlignment="1">
      <alignment vertical="center"/>
    </xf>
    <xf numFmtId="0" fontId="27" fillId="0" borderId="22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27" fillId="28" borderId="19" xfId="0" applyFont="1" applyFill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9" fillId="0" borderId="176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3" fontId="12" fillId="28" borderId="80" xfId="0" applyNumberFormat="1" applyFont="1" applyFill="1" applyBorder="1" applyAlignment="1">
      <alignment horizontal="center" vertical="center"/>
    </xf>
    <xf numFmtId="9" fontId="52" fillId="28" borderId="80" xfId="62" applyFont="1" applyFill="1" applyBorder="1" applyAlignment="1">
      <alignment horizontal="center" vertical="center"/>
    </xf>
    <xf numFmtId="0" fontId="52" fillId="0" borderId="80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176" xfId="0" applyFont="1" applyBorder="1" applyAlignment="1">
      <alignment vertical="center"/>
    </xf>
    <xf numFmtId="0" fontId="27" fillId="28" borderId="30" xfId="0" applyFont="1" applyFill="1" applyBorder="1" applyAlignment="1">
      <alignment vertical="center"/>
    </xf>
    <xf numFmtId="0" fontId="27" fillId="0" borderId="176" xfId="0" applyFont="1" applyBorder="1" applyAlignment="1">
      <alignment vertical="center"/>
    </xf>
    <xf numFmtId="0" fontId="52" fillId="0" borderId="78" xfId="0" applyFont="1" applyBorder="1" applyAlignment="1">
      <alignment vertical="center"/>
    </xf>
    <xf numFmtId="0" fontId="52" fillId="0" borderId="177" xfId="0" applyFont="1" applyBorder="1" applyAlignment="1">
      <alignment vertical="center"/>
    </xf>
    <xf numFmtId="0" fontId="27" fillId="28" borderId="178" xfId="0" applyFont="1" applyFill="1" applyBorder="1" applyAlignment="1">
      <alignment vertical="center"/>
    </xf>
    <xf numFmtId="0" fontId="27" fillId="0" borderId="177" xfId="0" applyFont="1" applyBorder="1" applyAlignment="1">
      <alignment vertical="center"/>
    </xf>
    <xf numFmtId="3" fontId="12" fillId="28" borderId="179" xfId="0" applyNumberFormat="1" applyFont="1" applyFill="1" applyBorder="1" applyAlignment="1">
      <alignment horizontal="center" vertical="center"/>
    </xf>
    <xf numFmtId="3" fontId="12" fillId="28" borderId="175" xfId="0" applyNumberFormat="1" applyFont="1" applyFill="1" applyBorder="1" applyAlignment="1">
      <alignment horizontal="center" vertical="center"/>
    </xf>
    <xf numFmtId="3" fontId="12" fillId="28" borderId="75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vertical="center"/>
    </xf>
    <xf numFmtId="0" fontId="52" fillId="0" borderId="152" xfId="0" applyFont="1" applyBorder="1" applyAlignment="1">
      <alignment vertical="center"/>
    </xf>
    <xf numFmtId="0" fontId="52" fillId="0" borderId="179" xfId="0" applyFont="1" applyBorder="1" applyAlignment="1">
      <alignment vertical="center"/>
    </xf>
    <xf numFmtId="0" fontId="27" fillId="28" borderId="13" xfId="0" applyFont="1" applyFill="1" applyBorder="1" applyAlignment="1">
      <alignment vertical="center"/>
    </xf>
    <xf numFmtId="0" fontId="27" fillId="0" borderId="152" xfId="0" applyFont="1" applyBorder="1" applyAlignment="1">
      <alignment vertical="center"/>
    </xf>
    <xf numFmtId="3" fontId="52" fillId="28" borderId="78" xfId="0" applyNumberFormat="1" applyFont="1" applyFill="1" applyBorder="1" applyAlignment="1">
      <alignment horizontal="center" vertical="center"/>
    </xf>
    <xf numFmtId="3" fontId="52" fillId="28" borderId="18" xfId="0" applyNumberFormat="1" applyFont="1" applyFill="1" applyBorder="1" applyAlignment="1">
      <alignment horizontal="center" vertical="center"/>
    </xf>
    <xf numFmtId="3" fontId="52" fillId="28" borderId="3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30" fillId="0" borderId="0" xfId="0" applyFont="1" applyAlignment="1">
      <alignment/>
    </xf>
    <xf numFmtId="0" fontId="22" fillId="8" borderId="20" xfId="0" applyFont="1" applyFill="1" applyBorder="1" applyAlignment="1">
      <alignment horizontal="center" vertical="top" wrapText="1"/>
    </xf>
    <xf numFmtId="0" fontId="22" fillId="8" borderId="173" xfId="0" applyFont="1" applyFill="1" applyBorder="1" applyAlignment="1">
      <alignment vertical="top" wrapText="1"/>
    </xf>
    <xf numFmtId="0" fontId="22" fillId="8" borderId="180" xfId="0" applyFont="1" applyFill="1" applyBorder="1" applyAlignment="1">
      <alignment vertical="top" wrapText="1"/>
    </xf>
    <xf numFmtId="0" fontId="1" fillId="8" borderId="20" xfId="0" applyFont="1" applyFill="1" applyBorder="1" applyAlignment="1">
      <alignment horizontal="center" vertical="top" wrapText="1"/>
    </xf>
    <xf numFmtId="0" fontId="1" fillId="8" borderId="19" xfId="0" applyFont="1" applyFill="1" applyBorder="1" applyAlignment="1">
      <alignment horizontal="center" vertical="top" wrapText="1"/>
    </xf>
    <xf numFmtId="0" fontId="1" fillId="8" borderId="22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28" borderId="18" xfId="0" applyFont="1" applyFill="1" applyBorder="1" applyAlignment="1">
      <alignment horizontal="center"/>
    </xf>
    <xf numFmtId="0" fontId="16" fillId="28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24" borderId="19" xfId="0" applyFont="1" applyFill="1" applyBorder="1" applyAlignment="1">
      <alignment horizontal="center"/>
    </xf>
    <xf numFmtId="0" fontId="12" fillId="24" borderId="20" xfId="0" applyFont="1" applyFill="1" applyBorder="1" applyAlignment="1">
      <alignment/>
    </xf>
    <xf numFmtId="0" fontId="12" fillId="24" borderId="18" xfId="0" applyFont="1" applyFill="1" applyBorder="1" applyAlignment="1">
      <alignment/>
    </xf>
    <xf numFmtId="0" fontId="12" fillId="28" borderId="18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0" fontId="12" fillId="0" borderId="20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9" fillId="28" borderId="19" xfId="0" applyFont="1" applyFill="1" applyBorder="1" applyAlignment="1">
      <alignment wrapText="1"/>
    </xf>
    <xf numFmtId="0" fontId="9" fillId="28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52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8" xfId="0" applyFont="1" applyBorder="1" applyAlignment="1">
      <alignment/>
    </xf>
    <xf numFmtId="0" fontId="12" fillId="28" borderId="18" xfId="0" applyFont="1" applyFill="1" applyBorder="1" applyAlignment="1">
      <alignment/>
    </xf>
    <xf numFmtId="0" fontId="12" fillId="0" borderId="19" xfId="0" applyFont="1" applyBorder="1" applyAlignment="1">
      <alignment/>
    </xf>
    <xf numFmtId="0" fontId="9" fillId="28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20" fillId="0" borderId="0" xfId="0" applyFont="1" applyAlignment="1">
      <alignment/>
    </xf>
    <xf numFmtId="0" fontId="52" fillId="0" borderId="20" xfId="0" applyFont="1" applyBorder="1" applyAlignment="1">
      <alignment/>
    </xf>
    <xf numFmtId="0" fontId="52" fillId="0" borderId="18" xfId="0" applyFont="1" applyBorder="1" applyAlignment="1">
      <alignment/>
    </xf>
    <xf numFmtId="0" fontId="52" fillId="28" borderId="18" xfId="0" applyFont="1" applyFill="1" applyBorder="1" applyAlignment="1">
      <alignment/>
    </xf>
    <xf numFmtId="0" fontId="27" fillId="28" borderId="19" xfId="0" applyFont="1" applyFill="1" applyBorder="1" applyAlignment="1">
      <alignment/>
    </xf>
    <xf numFmtId="0" fontId="27" fillId="0" borderId="2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9" fontId="12" fillId="0" borderId="18" xfId="62" applyFont="1" applyBorder="1" applyAlignment="1">
      <alignment/>
    </xf>
    <xf numFmtId="9" fontId="12" fillId="28" borderId="18" xfId="62" applyFont="1" applyFill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2" fillId="28" borderId="33" xfId="0" applyFont="1" applyFill="1" applyBorder="1" applyAlignment="1">
      <alignment/>
    </xf>
    <xf numFmtId="0" fontId="52" fillId="0" borderId="33" xfId="0" applyFont="1" applyBorder="1" applyAlignment="1">
      <alignment/>
    </xf>
    <xf numFmtId="0" fontId="52" fillId="0" borderId="35" xfId="0" applyFont="1" applyBorder="1" applyAlignment="1">
      <alignment/>
    </xf>
    <xf numFmtId="0" fontId="52" fillId="0" borderId="31" xfId="0" applyFont="1" applyBorder="1" applyAlignment="1">
      <alignment/>
    </xf>
    <xf numFmtId="0" fontId="27" fillId="28" borderId="35" xfId="0" applyFont="1" applyFill="1" applyBorder="1" applyAlignment="1">
      <alignment/>
    </xf>
    <xf numFmtId="0" fontId="27" fillId="0" borderId="31" xfId="0" applyFont="1" applyBorder="1" applyAlignment="1">
      <alignment horizontal="center"/>
    </xf>
    <xf numFmtId="0" fontId="31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9" fillId="8" borderId="10" xfId="0" applyFont="1" applyFill="1" applyBorder="1" applyAlignment="1">
      <alignment vertical="top" wrapText="1"/>
    </xf>
    <xf numFmtId="0" fontId="9" fillId="8" borderId="12" xfId="0" applyFont="1" applyFill="1" applyBorder="1" applyAlignment="1">
      <alignment vertical="top" wrapText="1"/>
    </xf>
    <xf numFmtId="0" fontId="9" fillId="8" borderId="18" xfId="0" applyFont="1" applyFill="1" applyBorder="1" applyAlignment="1">
      <alignment horizontal="center" vertical="top" wrapText="1"/>
    </xf>
    <xf numFmtId="0" fontId="9" fillId="8" borderId="19" xfId="0" applyFont="1" applyFill="1" applyBorder="1" applyAlignment="1">
      <alignment horizontal="center" vertical="top" wrapText="1"/>
    </xf>
    <xf numFmtId="0" fontId="9" fillId="8" borderId="20" xfId="0" applyFont="1" applyFill="1" applyBorder="1" applyAlignment="1">
      <alignment horizontal="center" vertical="top" wrapText="1"/>
    </xf>
    <xf numFmtId="0" fontId="9" fillId="8" borderId="22" xfId="0" applyFont="1" applyFill="1" applyBorder="1" applyAlignment="1">
      <alignment vertical="top" wrapText="1"/>
    </xf>
    <xf numFmtId="0" fontId="9" fillId="8" borderId="83" xfId="0" applyFont="1" applyFill="1" applyBorder="1" applyAlignment="1">
      <alignment vertical="top" wrapText="1"/>
    </xf>
    <xf numFmtId="0" fontId="9" fillId="8" borderId="18" xfId="0" applyFont="1" applyFill="1" applyBorder="1" applyAlignment="1">
      <alignment horizontal="center"/>
    </xf>
    <xf numFmtId="0" fontId="9" fillId="8" borderId="22" xfId="0" applyFont="1" applyFill="1" applyBorder="1" applyAlignment="1">
      <alignment horizontal="center" vertical="top" wrapText="1"/>
    </xf>
    <xf numFmtId="0" fontId="12" fillId="28" borderId="78" xfId="0" applyFont="1" applyFill="1" applyBorder="1" applyAlignment="1">
      <alignment vertical="center"/>
    </xf>
    <xf numFmtId="0" fontId="12" fillId="28" borderId="18" xfId="0" applyFont="1" applyFill="1" applyBorder="1" applyAlignment="1">
      <alignment vertical="center"/>
    </xf>
    <xf numFmtId="0" fontId="12" fillId="28" borderId="18" xfId="0" applyFont="1" applyFill="1" applyBorder="1" applyAlignment="1">
      <alignment vertical="center"/>
    </xf>
    <xf numFmtId="0" fontId="52" fillId="28" borderId="33" xfId="0" applyFont="1" applyFill="1" applyBorder="1" applyAlignment="1">
      <alignment vertical="center"/>
    </xf>
    <xf numFmtId="0" fontId="52" fillId="28" borderId="83" xfId="0" applyFont="1" applyFill="1" applyBorder="1" applyAlignment="1">
      <alignment vertical="center"/>
    </xf>
    <xf numFmtId="0" fontId="52" fillId="28" borderId="18" xfId="0" applyFont="1" applyFill="1" applyBorder="1" applyAlignment="1">
      <alignment vertical="center"/>
    </xf>
    <xf numFmtId="0" fontId="52" fillId="28" borderId="80" xfId="0" applyFont="1" applyFill="1" applyBorder="1" applyAlignment="1">
      <alignment vertical="center"/>
    </xf>
    <xf numFmtId="0" fontId="52" fillId="28" borderId="78" xfId="0" applyFont="1" applyFill="1" applyBorder="1" applyAlignment="1">
      <alignment vertical="center"/>
    </xf>
    <xf numFmtId="0" fontId="12" fillId="28" borderId="78" xfId="0" applyFont="1" applyFill="1" applyBorder="1" applyAlignment="1">
      <alignment horizontal="center" vertical="center"/>
    </xf>
    <xf numFmtId="0" fontId="12" fillId="28" borderId="18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center" vertical="center"/>
    </xf>
    <xf numFmtId="0" fontId="52" fillId="28" borderId="78" xfId="0" applyFont="1" applyFill="1" applyBorder="1" applyAlignment="1">
      <alignment horizontal="center" vertical="center"/>
    </xf>
    <xf numFmtId="0" fontId="52" fillId="28" borderId="18" xfId="0" applyFont="1" applyFill="1" applyBorder="1" applyAlignment="1">
      <alignment horizontal="center" vertical="center"/>
    </xf>
    <xf numFmtId="0" fontId="52" fillId="28" borderId="33" xfId="0" applyFont="1" applyFill="1" applyBorder="1" applyAlignment="1">
      <alignment horizontal="center" vertical="center"/>
    </xf>
    <xf numFmtId="9" fontId="12" fillId="28" borderId="33" xfId="62" applyFont="1" applyFill="1" applyBorder="1" applyAlignment="1">
      <alignment vertical="center"/>
    </xf>
    <xf numFmtId="0" fontId="4" fillId="0" borderId="0" xfId="58">
      <alignment/>
      <protection/>
    </xf>
    <xf numFmtId="0" fontId="4" fillId="0" borderId="137" xfId="58" applyFont="1" applyFill="1" applyBorder="1" applyAlignment="1">
      <alignment horizontal="center" vertical="center"/>
      <protection/>
    </xf>
    <xf numFmtId="0" fontId="6" fillId="0" borderId="46" xfId="58" applyFont="1" applyFill="1" applyBorder="1" applyAlignment="1">
      <alignment horizontal="center"/>
      <protection/>
    </xf>
    <xf numFmtId="0" fontId="6" fillId="0" borderId="52" xfId="58" applyFont="1" applyFill="1" applyBorder="1" applyAlignment="1">
      <alignment horizontal="right" vertical="center" textRotation="180"/>
      <protection/>
    </xf>
    <xf numFmtId="0" fontId="2" fillId="0" borderId="181" xfId="58" applyFont="1" applyFill="1" applyBorder="1" applyAlignment="1">
      <alignment horizontal="center" vertical="center" textRotation="90"/>
      <protection/>
    </xf>
    <xf numFmtId="0" fontId="6" fillId="0" borderId="48" xfId="58" applyFont="1" applyFill="1" applyBorder="1" applyAlignment="1">
      <alignment horizontal="center"/>
      <protection/>
    </xf>
    <xf numFmtId="0" fontId="6" fillId="0" borderId="181" xfId="58" applyFont="1" applyFill="1" applyBorder="1" applyAlignment="1">
      <alignment horizontal="center"/>
      <protection/>
    </xf>
    <xf numFmtId="0" fontId="6" fillId="0" borderId="52" xfId="58" applyFont="1" applyFill="1" applyBorder="1" applyAlignment="1">
      <alignment horizontal="right" vertical="center"/>
      <protection/>
    </xf>
    <xf numFmtId="0" fontId="6" fillId="0" borderId="62" xfId="58" applyFont="1" applyFill="1" applyBorder="1" applyAlignment="1">
      <alignment horizontal="right" vertical="center"/>
      <protection/>
    </xf>
    <xf numFmtId="3" fontId="2" fillId="7" borderId="53" xfId="58" applyNumberFormat="1" applyFont="1" applyFill="1" applyBorder="1" applyAlignment="1">
      <alignment vertical="center"/>
      <protection/>
    </xf>
    <xf numFmtId="3" fontId="2" fillId="4" borderId="53" xfId="58" applyNumberFormat="1" applyFont="1" applyFill="1" applyBorder="1" applyAlignment="1">
      <alignment vertical="center"/>
      <protection/>
    </xf>
    <xf numFmtId="3" fontId="2" fillId="0" borderId="53" xfId="58" applyNumberFormat="1" applyFont="1" applyFill="1" applyBorder="1" applyAlignment="1">
      <alignment vertical="center"/>
      <protection/>
    </xf>
    <xf numFmtId="165" fontId="2" fillId="26" borderId="135" xfId="58" applyNumberFormat="1" applyFont="1" applyFill="1" applyBorder="1" applyAlignment="1">
      <alignment vertical="center"/>
      <protection/>
    </xf>
    <xf numFmtId="165" fontId="2" fillId="0" borderId="135" xfId="58" applyNumberFormat="1" applyFont="1" applyFill="1" applyBorder="1" applyAlignment="1">
      <alignment vertical="center"/>
      <protection/>
    </xf>
    <xf numFmtId="3" fontId="1" fillId="0" borderId="0" xfId="58" applyNumberFormat="1" applyFont="1" applyFill="1" applyBorder="1" applyAlignment="1">
      <alignment vertical="center"/>
      <protection/>
    </xf>
    <xf numFmtId="3" fontId="2" fillId="4" borderId="182" xfId="58" applyNumberFormat="1" applyFont="1" applyFill="1" applyBorder="1" applyAlignment="1">
      <alignment vertical="center"/>
      <protection/>
    </xf>
    <xf numFmtId="3" fontId="2" fillId="0" borderId="182" xfId="58" applyNumberFormat="1" applyFont="1" applyFill="1" applyBorder="1" applyAlignment="1">
      <alignment vertical="center"/>
      <protection/>
    </xf>
    <xf numFmtId="3" fontId="2" fillId="7" borderId="182" xfId="58" applyNumberFormat="1" applyFont="1" applyFill="1" applyBorder="1" applyAlignment="1">
      <alignment vertical="center"/>
      <protection/>
    </xf>
    <xf numFmtId="165" fontId="2" fillId="0" borderId="151" xfId="58" applyNumberFormat="1" applyFont="1" applyFill="1" applyBorder="1" applyAlignment="1">
      <alignment vertical="center"/>
      <protection/>
    </xf>
    <xf numFmtId="3" fontId="55" fillId="0" borderId="0" xfId="58" applyNumberFormat="1" applyFont="1">
      <alignment/>
      <protection/>
    </xf>
    <xf numFmtId="0" fontId="2" fillId="0" borderId="46" xfId="58" applyFont="1" applyFill="1" applyBorder="1" applyAlignment="1">
      <alignment horizontal="right" vertical="center"/>
      <protection/>
    </xf>
    <xf numFmtId="0" fontId="6" fillId="0" borderId="46" xfId="58" applyFont="1" applyFill="1" applyBorder="1" applyAlignment="1">
      <alignment horizontal="right" vertical="center"/>
      <protection/>
    </xf>
    <xf numFmtId="165" fontId="2" fillId="26" borderId="47" xfId="58" applyNumberFormat="1" applyFont="1" applyFill="1" applyBorder="1" applyAlignment="1">
      <alignment vertical="center"/>
      <protection/>
    </xf>
    <xf numFmtId="165" fontId="2" fillId="26" borderId="181" xfId="58" applyNumberFormat="1" applyFont="1" applyFill="1" applyBorder="1" applyAlignment="1">
      <alignment vertical="center"/>
      <protection/>
    </xf>
    <xf numFmtId="165" fontId="2" fillId="0" borderId="181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2" fillId="7" borderId="183" xfId="58" applyFont="1" applyFill="1" applyBorder="1" applyAlignment="1">
      <alignment vertical="center"/>
      <protection/>
    </xf>
    <xf numFmtId="165" fontId="2" fillId="4" borderId="183" xfId="58" applyNumberFormat="1" applyFont="1" applyFill="1" applyBorder="1" applyAlignment="1">
      <alignment vertical="center"/>
      <protection/>
    </xf>
    <xf numFmtId="0" fontId="2" fillId="4" borderId="183" xfId="58" applyFont="1" applyFill="1" applyBorder="1" applyAlignment="1">
      <alignment vertical="center"/>
      <protection/>
    </xf>
    <xf numFmtId="0" fontId="2" fillId="0" borderId="183" xfId="58" applyFont="1" applyFill="1" applyBorder="1" applyAlignment="1">
      <alignment vertical="center"/>
      <protection/>
    </xf>
    <xf numFmtId="165" fontId="56" fillId="0" borderId="184" xfId="58" applyNumberFormat="1" applyFont="1" applyFill="1" applyBorder="1" applyAlignment="1">
      <alignment vertical="center"/>
      <protection/>
    </xf>
    <xf numFmtId="0" fontId="2" fillId="4" borderId="53" xfId="58" applyFont="1" applyFill="1" applyBorder="1" applyAlignment="1">
      <alignment vertical="center"/>
      <protection/>
    </xf>
    <xf numFmtId="0" fontId="2" fillId="7" borderId="53" xfId="58" applyFont="1" applyFill="1" applyBorder="1" applyAlignment="1">
      <alignment vertical="center"/>
      <protection/>
    </xf>
    <xf numFmtId="0" fontId="2" fillId="0" borderId="53" xfId="58" applyFont="1" applyFill="1" applyBorder="1" applyAlignment="1">
      <alignment vertical="center"/>
      <protection/>
    </xf>
    <xf numFmtId="165" fontId="56" fillId="0" borderId="135" xfId="58" applyNumberFormat="1" applyFont="1" applyFill="1" applyBorder="1" applyAlignment="1">
      <alignment vertical="center"/>
      <protection/>
    </xf>
    <xf numFmtId="0" fontId="1" fillId="0" borderId="0" xfId="58" applyFont="1" applyFill="1" applyBorder="1" applyAlignment="1">
      <alignment vertical="center"/>
      <protection/>
    </xf>
    <xf numFmtId="0" fontId="2" fillId="4" borderId="182" xfId="58" applyFont="1" applyFill="1" applyBorder="1" applyAlignment="1">
      <alignment vertical="center"/>
      <protection/>
    </xf>
    <xf numFmtId="0" fontId="2" fillId="0" borderId="182" xfId="58" applyFont="1" applyFill="1" applyBorder="1" applyAlignment="1">
      <alignment vertical="center"/>
      <protection/>
    </xf>
    <xf numFmtId="0" fontId="2" fillId="7" borderId="182" xfId="58" applyFont="1" applyFill="1" applyBorder="1" applyAlignment="1">
      <alignment vertical="center"/>
      <protection/>
    </xf>
    <xf numFmtId="165" fontId="56" fillId="0" borderId="151" xfId="58" applyNumberFormat="1" applyFont="1" applyFill="1" applyBorder="1" applyAlignment="1">
      <alignment vertical="center"/>
      <protection/>
    </xf>
    <xf numFmtId="165" fontId="2" fillId="0" borderId="181" xfId="58" applyNumberFormat="1" applyFont="1" applyFill="1" applyBorder="1" applyAlignment="1">
      <alignment vertical="center"/>
      <protection/>
    </xf>
    <xf numFmtId="3" fontId="2" fillId="22" borderId="53" xfId="58" applyNumberFormat="1" applyFont="1" applyFill="1" applyBorder="1" applyAlignment="1">
      <alignment vertical="center"/>
      <protection/>
    </xf>
    <xf numFmtId="165" fontId="2" fillId="26" borderId="184" xfId="58" applyNumberFormat="1" applyFont="1" applyFill="1" applyBorder="1" applyAlignment="1">
      <alignment vertical="center"/>
      <protection/>
    </xf>
    <xf numFmtId="166" fontId="46" fillId="0" borderId="18" xfId="62" applyNumberFormat="1" applyFont="1" applyBorder="1" applyAlignment="1">
      <alignment horizontal="right" vertical="center"/>
    </xf>
    <xf numFmtId="167" fontId="46" fillId="0" borderId="18" xfId="62" applyNumberFormat="1" applyFont="1" applyBorder="1" applyAlignment="1">
      <alignment horizontal="right" vertical="center"/>
    </xf>
    <xf numFmtId="0" fontId="44" fillId="20" borderId="18" xfId="0" applyFont="1" applyFill="1" applyBorder="1" applyAlignment="1">
      <alignment horizontal="center"/>
    </xf>
    <xf numFmtId="0" fontId="44" fillId="20" borderId="25" xfId="0" applyFont="1" applyFill="1" applyBorder="1" applyAlignment="1">
      <alignment horizontal="left"/>
    </xf>
    <xf numFmtId="0" fontId="44" fillId="20" borderId="26" xfId="0" applyFont="1" applyFill="1" applyBorder="1" applyAlignment="1">
      <alignment horizontal="center"/>
    </xf>
    <xf numFmtId="0" fontId="44" fillId="0" borderId="18" xfId="0" applyFont="1" applyBorder="1" applyAlignment="1">
      <alignment vertical="center"/>
    </xf>
    <xf numFmtId="0" fontId="44" fillId="0" borderId="18" xfId="0" applyNumberFormat="1" applyFont="1" applyBorder="1" applyAlignment="1">
      <alignment horizontal="left" vertical="center" wrapText="1"/>
    </xf>
    <xf numFmtId="0" fontId="44" fillId="0" borderId="18" xfId="0" applyNumberFormat="1" applyFont="1" applyBorder="1" applyAlignment="1">
      <alignment horizontal="center" vertical="center"/>
    </xf>
    <xf numFmtId="0" fontId="44" fillId="20" borderId="18" xfId="0" applyFont="1" applyFill="1" applyBorder="1" applyAlignment="1">
      <alignment horizontal="left"/>
    </xf>
    <xf numFmtId="0" fontId="46" fillId="20" borderId="18" xfId="0" applyFont="1" applyFill="1" applyBorder="1" applyAlignment="1">
      <alignment horizontal="left"/>
    </xf>
    <xf numFmtId="0" fontId="57" fillId="0" borderId="18" xfId="0" applyFont="1" applyBorder="1" applyAlignment="1">
      <alignment vertical="center"/>
    </xf>
    <xf numFmtId="0" fontId="57" fillId="0" borderId="18" xfId="0" applyNumberFormat="1" applyFont="1" applyBorder="1" applyAlignment="1">
      <alignment horizontal="left" vertical="center" wrapText="1"/>
    </xf>
    <xf numFmtId="0" fontId="57" fillId="0" borderId="18" xfId="0" applyNumberFormat="1" applyFont="1" applyBorder="1" applyAlignment="1">
      <alignment horizontal="center" vertical="center" wrapText="1"/>
    </xf>
    <xf numFmtId="0" fontId="57" fillId="0" borderId="18" xfId="0" applyNumberFormat="1" applyFont="1" applyBorder="1" applyAlignment="1">
      <alignment horizontal="center" vertical="center"/>
    </xf>
    <xf numFmtId="0" fontId="46" fillId="20" borderId="26" xfId="0" applyFont="1" applyFill="1" applyBorder="1" applyAlignment="1">
      <alignment horizontal="center"/>
    </xf>
    <xf numFmtId="0" fontId="46" fillId="20" borderId="18" xfId="0" applyFont="1" applyFill="1" applyBorder="1" applyAlignment="1">
      <alignment horizontal="center"/>
    </xf>
    <xf numFmtId="0" fontId="58" fillId="0" borderId="18" xfId="0" applyFont="1" applyBorder="1" applyAlignment="1">
      <alignment vertical="center"/>
    </xf>
    <xf numFmtId="0" fontId="58" fillId="0" borderId="18" xfId="0" applyNumberFormat="1" applyFont="1" applyBorder="1" applyAlignment="1">
      <alignment horizontal="left" vertical="center" wrapText="1"/>
    </xf>
    <xf numFmtId="0" fontId="58" fillId="0" borderId="18" xfId="0" applyNumberFormat="1" applyFont="1" applyBorder="1" applyAlignment="1">
      <alignment horizontal="center" vertical="center"/>
    </xf>
    <xf numFmtId="165" fontId="59" fillId="0" borderId="18" xfId="0" applyNumberFormat="1" applyFont="1" applyBorder="1" applyAlignment="1">
      <alignment vertical="center"/>
    </xf>
    <xf numFmtId="0" fontId="4" fillId="0" borderId="185" xfId="0" applyFont="1" applyFill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2" xfId="0" applyFont="1" applyBorder="1" applyAlignment="1">
      <alignment horizontal="center"/>
    </xf>
    <xf numFmtId="0" fontId="6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7" fillId="22" borderId="18" xfId="0" applyFont="1" applyFill="1" applyBorder="1" applyAlignment="1">
      <alignment/>
    </xf>
    <xf numFmtId="165" fontId="2" fillId="26" borderId="16" xfId="0" applyNumberFormat="1" applyFont="1" applyFill="1" applyBorder="1" applyAlignment="1">
      <alignment/>
    </xf>
    <xf numFmtId="165" fontId="2" fillId="26" borderId="0" xfId="0" applyNumberFormat="1" applyFont="1" applyFill="1" applyBorder="1" applyAlignment="1">
      <alignment/>
    </xf>
    <xf numFmtId="165" fontId="2" fillId="26" borderId="83" xfId="0" applyNumberFormat="1" applyFont="1" applyFill="1" applyBorder="1" applyAlignment="1">
      <alignment/>
    </xf>
    <xf numFmtId="165" fontId="6" fillId="26" borderId="126" xfId="0" applyNumberFormat="1" applyFont="1" applyFill="1" applyBorder="1" applyAlignment="1">
      <alignment/>
    </xf>
    <xf numFmtId="165" fontId="6" fillId="26" borderId="111" xfId="0" applyNumberFormat="1" applyFont="1" applyFill="1" applyBorder="1" applyAlignment="1">
      <alignment/>
    </xf>
    <xf numFmtId="0" fontId="6" fillId="22" borderId="96" xfId="0" applyFont="1" applyFill="1" applyBorder="1" applyAlignment="1">
      <alignment horizontal="left" indent="1"/>
    </xf>
    <xf numFmtId="165" fontId="2" fillId="22" borderId="75" xfId="0" applyNumberFormat="1" applyFont="1" applyFill="1" applyBorder="1" applyAlignment="1">
      <alignment/>
    </xf>
    <xf numFmtId="165" fontId="2" fillId="22" borderId="16" xfId="0" applyNumberFormat="1" applyFont="1" applyFill="1" applyBorder="1" applyAlignment="1">
      <alignment/>
    </xf>
    <xf numFmtId="165" fontId="2" fillId="22" borderId="151" xfId="0" applyNumberFormat="1" applyFont="1" applyFill="1" applyBorder="1" applyAlignment="1">
      <alignment/>
    </xf>
    <xf numFmtId="0" fontId="6" fillId="22" borderId="29" xfId="0" applyFont="1" applyFill="1" applyBorder="1" applyAlignment="1">
      <alignment horizontal="left" indent="1"/>
    </xf>
    <xf numFmtId="0" fontId="6" fillId="22" borderId="16" xfId="0" applyFont="1" applyFill="1" applyBorder="1" applyAlignment="1">
      <alignment horizontal="left" indent="1"/>
    </xf>
    <xf numFmtId="165" fontId="2" fillId="22" borderId="83" xfId="0" applyNumberFormat="1" applyFont="1" applyFill="1" applyBorder="1" applyAlignment="1">
      <alignment/>
    </xf>
    <xf numFmtId="165" fontId="6" fillId="22" borderId="126" xfId="0" applyNumberFormat="1" applyFont="1" applyFill="1" applyBorder="1" applyAlignment="1">
      <alignment/>
    </xf>
    <xf numFmtId="165" fontId="6" fillId="22" borderId="11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6" xfId="0" applyFont="1" applyBorder="1" applyAlignment="1">
      <alignment horizontal="center"/>
    </xf>
    <xf numFmtId="0" fontId="4" fillId="0" borderId="176" xfId="0" applyFont="1" applyBorder="1" applyAlignment="1">
      <alignment horizontal="center"/>
    </xf>
    <xf numFmtId="4" fontId="4" fillId="21" borderId="19" xfId="0" applyNumberFormat="1" applyFont="1" applyFill="1" applyBorder="1" applyAlignment="1">
      <alignment/>
    </xf>
    <xf numFmtId="0" fontId="44" fillId="0" borderId="186" xfId="56" applyNumberFormat="1" applyFont="1" applyBorder="1" applyAlignment="1">
      <alignment horizontal="center" vertical="center"/>
      <protection/>
    </xf>
    <xf numFmtId="0" fontId="78" fillId="24" borderId="0" xfId="0" applyFont="1" applyFill="1" applyAlignment="1">
      <alignment/>
    </xf>
    <xf numFmtId="0" fontId="78" fillId="0" borderId="0" xfId="0" applyFont="1" applyAlignment="1">
      <alignment/>
    </xf>
    <xf numFmtId="0" fontId="79" fillId="24" borderId="0" xfId="0" applyFont="1" applyFill="1" applyAlignment="1">
      <alignment/>
    </xf>
    <xf numFmtId="0" fontId="78" fillId="22" borderId="0" xfId="0" applyFont="1" applyFill="1" applyAlignment="1">
      <alignment horizontal="center"/>
    </xf>
    <xf numFmtId="0" fontId="78" fillId="22" borderId="0" xfId="0" applyFont="1" applyFill="1" applyAlignment="1">
      <alignment horizontal="left"/>
    </xf>
    <xf numFmtId="0" fontId="78" fillId="22" borderId="0" xfId="0" applyFont="1" applyFill="1" applyAlignment="1">
      <alignment/>
    </xf>
    <xf numFmtId="0" fontId="78" fillId="24" borderId="0" xfId="0" applyFont="1" applyFill="1" applyAlignment="1">
      <alignment horizontal="center" vertical="center"/>
    </xf>
    <xf numFmtId="41" fontId="78" fillId="24" borderId="0" xfId="0" applyNumberFormat="1" applyFont="1" applyFill="1" applyAlignment="1">
      <alignment horizontal="center" vertical="center"/>
    </xf>
    <xf numFmtId="0" fontId="78" fillId="24" borderId="0" xfId="0" applyFont="1" applyFill="1" applyAlignment="1">
      <alignment horizontal="left"/>
    </xf>
    <xf numFmtId="0" fontId="78" fillId="0" borderId="0" xfId="0" applyFont="1" applyAlignment="1">
      <alignment horizontal="left"/>
    </xf>
    <xf numFmtId="41" fontId="78" fillId="22" borderId="0" xfId="0" applyNumberFormat="1" applyFont="1" applyFill="1" applyAlignment="1">
      <alignment horizontal="center" vertical="center"/>
    </xf>
    <xf numFmtId="0" fontId="78" fillId="24" borderId="0" xfId="0" applyFont="1" applyFill="1" applyAlignment="1">
      <alignment horizontal="left" vertical="center"/>
    </xf>
    <xf numFmtId="0" fontId="80" fillId="24" borderId="0" xfId="0" applyFont="1" applyFill="1" applyAlignment="1">
      <alignment horizontal="left" vertical="center"/>
    </xf>
    <xf numFmtId="41" fontId="78" fillId="24" borderId="0" xfId="0" applyNumberFormat="1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3" fontId="78" fillId="0" borderId="0" xfId="0" applyNumberFormat="1" applyFont="1" applyAlignment="1">
      <alignment/>
    </xf>
    <xf numFmtId="41" fontId="78" fillId="0" borderId="0" xfId="0" applyNumberFormat="1" applyFont="1" applyFill="1" applyAlignment="1">
      <alignment horizontal="center" vertical="center"/>
    </xf>
    <xf numFmtId="41" fontId="78" fillId="0" borderId="0" xfId="0" applyNumberFormat="1" applyFont="1" applyAlignment="1">
      <alignment/>
    </xf>
    <xf numFmtId="9" fontId="78" fillId="22" borderId="0" xfId="62" applyFont="1" applyFill="1" applyAlignment="1">
      <alignment horizontal="center" vertical="center"/>
    </xf>
    <xf numFmtId="0" fontId="4" fillId="7" borderId="132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6" fillId="7" borderId="51" xfId="0" applyFont="1" applyFill="1" applyBorder="1" applyAlignment="1">
      <alignment horizontal="left" wrapText="1"/>
    </xf>
    <xf numFmtId="0" fontId="6" fillId="7" borderId="88" xfId="0" applyFont="1" applyFill="1" applyBorder="1" applyAlignment="1">
      <alignment horizontal="left" wrapText="1"/>
    </xf>
    <xf numFmtId="0" fontId="6" fillId="7" borderId="65" xfId="0" applyFont="1" applyFill="1" applyBorder="1" applyAlignment="1">
      <alignment horizontal="left" wrapText="1"/>
    </xf>
    <xf numFmtId="0" fontId="4" fillId="22" borderId="75" xfId="0" applyFont="1" applyFill="1" applyBorder="1" applyAlignment="1">
      <alignment horizontal="center" vertical="center"/>
    </xf>
    <xf numFmtId="0" fontId="4" fillId="20" borderId="83" xfId="0" applyFont="1" applyFill="1" applyBorder="1" applyAlignment="1">
      <alignment horizontal="center" vertical="center"/>
    </xf>
    <xf numFmtId="0" fontId="4" fillId="22" borderId="132" xfId="0" applyFont="1" applyFill="1" applyBorder="1" applyAlignment="1">
      <alignment horizontal="center" vertical="center"/>
    </xf>
    <xf numFmtId="0" fontId="6" fillId="0" borderId="150" xfId="0" applyFont="1" applyBorder="1" applyAlignment="1">
      <alignment horizontal="center"/>
    </xf>
    <xf numFmtId="0" fontId="4" fillId="20" borderId="132" xfId="0" applyFont="1" applyFill="1" applyBorder="1" applyAlignment="1">
      <alignment horizontal="center" vertical="center"/>
    </xf>
    <xf numFmtId="0" fontId="4" fillId="20" borderId="7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6" fillId="0" borderId="185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3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3" fillId="26" borderId="123" xfId="0" applyFont="1" applyFill="1" applyBorder="1" applyAlignment="1">
      <alignment horizontal="center" vertical="center"/>
    </xf>
    <xf numFmtId="0" fontId="33" fillId="26" borderId="15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4" fillId="0" borderId="18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185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0" xfId="0" applyFont="1" applyBorder="1" applyAlignment="1">
      <alignment horizontal="center"/>
    </xf>
    <xf numFmtId="0" fontId="6" fillId="0" borderId="187" xfId="0" applyFont="1" applyFill="1" applyBorder="1" applyAlignment="1">
      <alignment horizontal="center"/>
    </xf>
    <xf numFmtId="0" fontId="6" fillId="7" borderId="188" xfId="0" applyFont="1" applyFill="1" applyBorder="1" applyAlignment="1">
      <alignment horizontal="left" wrapText="1"/>
    </xf>
    <xf numFmtId="0" fontId="2" fillId="22" borderId="115" xfId="0" applyFont="1" applyFill="1" applyBorder="1" applyAlignment="1">
      <alignment horizontal="left"/>
    </xf>
    <xf numFmtId="0" fontId="2" fillId="22" borderId="101" xfId="0" applyFont="1" applyFill="1" applyBorder="1" applyAlignment="1">
      <alignment horizontal="left"/>
    </xf>
    <xf numFmtId="0" fontId="19" fillId="22" borderId="18" xfId="0" applyFont="1" applyFill="1" applyBorder="1" applyAlignment="1">
      <alignment horizontal="center" vertical="center"/>
    </xf>
    <xf numFmtId="0" fontId="2" fillId="22" borderId="189" xfId="0" applyFont="1" applyFill="1" applyBorder="1" applyAlignment="1">
      <alignment horizontal="left"/>
    </xf>
    <xf numFmtId="0" fontId="2" fillId="22" borderId="21" xfId="0" applyFont="1" applyFill="1" applyBorder="1" applyAlignment="1">
      <alignment horizontal="left"/>
    </xf>
    <xf numFmtId="165" fontId="19" fillId="7" borderId="175" xfId="0" applyNumberFormat="1" applyFont="1" applyFill="1" applyBorder="1" applyAlignment="1">
      <alignment horizontal="center" vertical="center"/>
    </xf>
    <xf numFmtId="165" fontId="19" fillId="7" borderId="179" xfId="0" applyNumberFormat="1" applyFont="1" applyFill="1" applyBorder="1" applyAlignment="1">
      <alignment horizontal="center" vertical="center"/>
    </xf>
    <xf numFmtId="0" fontId="19" fillId="4" borderId="80" xfId="0" applyFont="1" applyFill="1" applyBorder="1" applyAlignment="1">
      <alignment horizontal="center" vertical="center"/>
    </xf>
    <xf numFmtId="0" fontId="19" fillId="4" borderId="75" xfId="0" applyFont="1" applyFill="1" applyBorder="1" applyAlignment="1">
      <alignment horizontal="center" vertical="center"/>
    </xf>
    <xf numFmtId="0" fontId="2" fillId="26" borderId="173" xfId="0" applyFont="1" applyFill="1" applyBorder="1" applyAlignment="1">
      <alignment horizontal="left"/>
    </xf>
    <xf numFmtId="0" fontId="2" fillId="26" borderId="14" xfId="0" applyFont="1" applyFill="1" applyBorder="1" applyAlignment="1">
      <alignment horizontal="left"/>
    </xf>
    <xf numFmtId="0" fontId="19" fillId="26" borderId="175" xfId="0" applyFont="1" applyFill="1" applyBorder="1" applyAlignment="1">
      <alignment horizontal="center" vertical="center"/>
    </xf>
    <xf numFmtId="0" fontId="19" fillId="26" borderId="75" xfId="0" applyFont="1" applyFill="1" applyBorder="1" applyAlignment="1">
      <alignment horizontal="center" vertical="center"/>
    </xf>
    <xf numFmtId="0" fontId="19" fillId="26" borderId="80" xfId="0" applyFont="1" applyFill="1" applyBorder="1" applyAlignment="1">
      <alignment horizontal="center" vertical="center"/>
    </xf>
    <xf numFmtId="0" fontId="19" fillId="26" borderId="83" xfId="0" applyFont="1" applyFill="1" applyBorder="1" applyAlignment="1">
      <alignment horizontal="center" vertical="center"/>
    </xf>
    <xf numFmtId="0" fontId="19" fillId="4" borderId="175" xfId="0" applyFont="1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2" fillId="4" borderId="80" xfId="0" applyFont="1" applyFill="1" applyBorder="1" applyAlignment="1">
      <alignment horizontal="center" vertical="center" textRotation="180"/>
    </xf>
    <xf numFmtId="0" fontId="2" fillId="4" borderId="75" xfId="0" applyFont="1" applyFill="1" applyBorder="1" applyAlignment="1">
      <alignment horizontal="center" vertical="center" textRotation="180"/>
    </xf>
    <xf numFmtId="0" fontId="2" fillId="4" borderId="83" xfId="0" applyFont="1" applyFill="1" applyBorder="1" applyAlignment="1">
      <alignment horizontal="center" vertical="center" textRotation="180"/>
    </xf>
    <xf numFmtId="0" fontId="0" fillId="0" borderId="75" xfId="0" applyBorder="1" applyAlignment="1">
      <alignment horizontal="center"/>
    </xf>
    <xf numFmtId="0" fontId="0" fillId="0" borderId="83" xfId="0" applyBorder="1" applyAlignment="1">
      <alignment horizontal="center"/>
    </xf>
    <xf numFmtId="0" fontId="6" fillId="20" borderId="51" xfId="0" applyFont="1" applyFill="1" applyBorder="1" applyAlignment="1">
      <alignment horizontal="left"/>
    </xf>
    <xf numFmtId="0" fontId="6" fillId="20" borderId="88" xfId="0" applyFont="1" applyFill="1" applyBorder="1" applyAlignment="1">
      <alignment horizontal="left"/>
    </xf>
    <xf numFmtId="165" fontId="19" fillId="20" borderId="175" xfId="0" applyNumberFormat="1" applyFont="1" applyFill="1" applyBorder="1" applyAlignment="1">
      <alignment horizontal="center" vertical="center"/>
    </xf>
    <xf numFmtId="165" fontId="19" fillId="20" borderId="179" xfId="0" applyNumberFormat="1" applyFont="1" applyFill="1" applyBorder="1" applyAlignment="1">
      <alignment horizontal="center" vertical="center"/>
    </xf>
    <xf numFmtId="0" fontId="6" fillId="20" borderId="65" xfId="0" applyFont="1" applyFill="1" applyBorder="1" applyAlignment="1">
      <alignment horizontal="left"/>
    </xf>
    <xf numFmtId="0" fontId="6" fillId="20" borderId="188" xfId="0" applyFont="1" applyFill="1" applyBorder="1" applyAlignment="1">
      <alignment horizontal="left"/>
    </xf>
    <xf numFmtId="0" fontId="6" fillId="11" borderId="65" xfId="0" applyFont="1" applyFill="1" applyBorder="1" applyAlignment="1">
      <alignment horizontal="left" wrapText="1"/>
    </xf>
    <xf numFmtId="0" fontId="6" fillId="11" borderId="188" xfId="0" applyFont="1" applyFill="1" applyBorder="1" applyAlignment="1">
      <alignment horizontal="left" wrapText="1"/>
    </xf>
    <xf numFmtId="165" fontId="19" fillId="11" borderId="80" xfId="0" applyNumberFormat="1" applyFont="1" applyFill="1" applyBorder="1" applyAlignment="1">
      <alignment horizontal="center" vertical="center"/>
    </xf>
    <xf numFmtId="165" fontId="19" fillId="11" borderId="179" xfId="0" applyNumberFormat="1" applyFont="1" applyFill="1" applyBorder="1" applyAlignment="1">
      <alignment horizontal="center" vertical="center"/>
    </xf>
    <xf numFmtId="0" fontId="6" fillId="11" borderId="115" xfId="0" applyFont="1" applyFill="1" applyBorder="1" applyAlignment="1">
      <alignment horizontal="left" wrapText="1"/>
    </xf>
    <xf numFmtId="0" fontId="6" fillId="11" borderId="101" xfId="0" applyFont="1" applyFill="1" applyBorder="1" applyAlignment="1">
      <alignment horizontal="left" wrapText="1"/>
    </xf>
    <xf numFmtId="0" fontId="19" fillId="22" borderId="175" xfId="0" applyFont="1" applyFill="1" applyBorder="1" applyAlignment="1">
      <alignment horizontal="center" vertical="center"/>
    </xf>
    <xf numFmtId="0" fontId="19" fillId="22" borderId="75" xfId="0" applyFont="1" applyFill="1" applyBorder="1" applyAlignment="1">
      <alignment horizontal="center" vertical="center"/>
    </xf>
    <xf numFmtId="0" fontId="19" fillId="22" borderId="8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185" xfId="0" applyFont="1" applyBorder="1" applyAlignment="1">
      <alignment horizontal="left" vertical="center"/>
    </xf>
    <xf numFmtId="0" fontId="27" fillId="0" borderId="123" xfId="0" applyFont="1" applyBorder="1" applyAlignment="1">
      <alignment horizontal="left" vertical="center"/>
    </xf>
    <xf numFmtId="0" fontId="27" fillId="0" borderId="124" xfId="0" applyFont="1" applyBorder="1" applyAlignment="1">
      <alignment horizontal="left" vertical="center"/>
    </xf>
    <xf numFmtId="0" fontId="27" fillId="0" borderId="125" xfId="0" applyFont="1" applyBorder="1" applyAlignment="1">
      <alignment horizontal="left" vertical="center"/>
    </xf>
    <xf numFmtId="0" fontId="28" fillId="0" borderId="174" xfId="0" applyFont="1" applyBorder="1" applyAlignment="1">
      <alignment horizontal="center"/>
    </xf>
    <xf numFmtId="0" fontId="28" fillId="0" borderId="143" xfId="0" applyFont="1" applyBorder="1" applyAlignment="1">
      <alignment horizontal="center"/>
    </xf>
    <xf numFmtId="0" fontId="28" fillId="0" borderId="181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1" xfId="0" applyFont="1" applyBorder="1" applyAlignment="1">
      <alignment horizontal="center" vertical="center" wrapText="1"/>
    </xf>
    <xf numFmtId="0" fontId="23" fillId="0" borderId="166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3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72" xfId="0" applyFont="1" applyBorder="1" applyAlignment="1">
      <alignment horizontal="center" vertical="center" wrapText="1"/>
    </xf>
    <xf numFmtId="0" fontId="23" fillId="0" borderId="131" xfId="0" applyFont="1" applyBorder="1" applyAlignment="1">
      <alignment horizontal="center"/>
    </xf>
    <xf numFmtId="0" fontId="23" fillId="0" borderId="166" xfId="0" applyFont="1" applyBorder="1" applyAlignment="1">
      <alignment horizontal="center"/>
    </xf>
    <xf numFmtId="0" fontId="23" fillId="0" borderId="120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2" xfId="0" applyFont="1" applyBorder="1" applyAlignment="1">
      <alignment horizontal="center"/>
    </xf>
    <xf numFmtId="0" fontId="23" fillId="0" borderId="80" xfId="0" applyFont="1" applyBorder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/>
    </xf>
    <xf numFmtId="0" fontId="4" fillId="0" borderId="120" xfId="0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4" fillId="0" borderId="172" xfId="0" applyFont="1" applyBorder="1" applyAlignment="1">
      <alignment horizontal="center"/>
    </xf>
    <xf numFmtId="0" fontId="23" fillId="0" borderId="80" xfId="0" applyFont="1" applyFill="1" applyBorder="1" applyAlignment="1">
      <alignment horizontal="center" vertical="center" wrapText="1"/>
    </xf>
    <xf numFmtId="0" fontId="23" fillId="0" borderId="75" xfId="0" applyFont="1" applyFill="1" applyBorder="1" applyAlignment="1">
      <alignment horizontal="center" vertical="center" wrapText="1"/>
    </xf>
    <xf numFmtId="0" fontId="23" fillId="0" borderId="83" xfId="0" applyFont="1" applyFill="1" applyBorder="1" applyAlignment="1">
      <alignment horizontal="center" vertical="center" wrapText="1"/>
    </xf>
    <xf numFmtId="0" fontId="23" fillId="22" borderId="132" xfId="0" applyFont="1" applyFill="1" applyBorder="1" applyAlignment="1">
      <alignment horizontal="center" vertical="center" wrapText="1"/>
    </xf>
    <xf numFmtId="0" fontId="23" fillId="22" borderId="75" xfId="0" applyFont="1" applyFill="1" applyBorder="1" applyAlignment="1">
      <alignment horizontal="center" vertical="center" wrapText="1"/>
    </xf>
    <xf numFmtId="0" fontId="23" fillId="22" borderId="175" xfId="0" applyFont="1" applyFill="1" applyBorder="1" applyAlignment="1">
      <alignment horizontal="center" vertical="center" wrapText="1"/>
    </xf>
    <xf numFmtId="0" fontId="23" fillId="22" borderId="179" xfId="0" applyFont="1" applyFill="1" applyBorder="1" applyAlignment="1">
      <alignment horizontal="center" vertical="center" wrapText="1"/>
    </xf>
    <xf numFmtId="0" fontId="4" fillId="22" borderId="130" xfId="0" applyFont="1" applyFill="1" applyBorder="1" applyAlignment="1">
      <alignment horizontal="center" vertical="center"/>
    </xf>
    <xf numFmtId="0" fontId="4" fillId="22" borderId="73" xfId="0" applyFont="1" applyFill="1" applyBorder="1" applyAlignment="1">
      <alignment horizontal="center" vertical="center"/>
    </xf>
    <xf numFmtId="0" fontId="4" fillId="22" borderId="77" xfId="0" applyFont="1" applyFill="1" applyBorder="1" applyAlignment="1">
      <alignment horizontal="center" vertical="center"/>
    </xf>
    <xf numFmtId="0" fontId="4" fillId="22" borderId="190" xfId="0" applyFont="1" applyFill="1" applyBorder="1" applyAlignment="1">
      <alignment horizontal="center" vertical="center"/>
    </xf>
    <xf numFmtId="0" fontId="23" fillId="0" borderId="73" xfId="0" applyFont="1" applyFill="1" applyBorder="1" applyAlignment="1">
      <alignment horizontal="center"/>
    </xf>
    <xf numFmtId="0" fontId="23" fillId="0" borderId="159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3" xfId="0" applyFont="1" applyFill="1" applyBorder="1" applyAlignment="1">
      <alignment horizontal="center" vertical="center" wrapText="1"/>
    </xf>
    <xf numFmtId="0" fontId="23" fillId="0" borderId="172" xfId="0" applyFont="1" applyFill="1" applyBorder="1" applyAlignment="1">
      <alignment horizontal="center" vertical="center" wrapText="1"/>
    </xf>
    <xf numFmtId="0" fontId="51" fillId="8" borderId="189" xfId="0" applyFont="1" applyFill="1" applyBorder="1" applyAlignment="1">
      <alignment horizontal="center" vertical="top" wrapText="1"/>
    </xf>
    <xf numFmtId="0" fontId="51" fillId="8" borderId="26" xfId="0" applyFont="1" applyFill="1" applyBorder="1" applyAlignment="1">
      <alignment horizontal="center" vertical="top" wrapText="1"/>
    </xf>
    <xf numFmtId="0" fontId="51" fillId="8" borderId="191" xfId="0" applyFont="1" applyFill="1" applyBorder="1" applyAlignment="1">
      <alignment horizontal="center" vertical="top" wrapText="1"/>
    </xf>
    <xf numFmtId="0" fontId="22" fillId="8" borderId="78" xfId="0" applyFont="1" applyFill="1" applyBorder="1" applyAlignment="1">
      <alignment horizontal="center" vertical="top" wrapText="1"/>
    </xf>
    <xf numFmtId="0" fontId="22" fillId="8" borderId="18" xfId="0" applyFont="1" applyFill="1" applyBorder="1" applyAlignment="1">
      <alignment horizontal="center" vertical="top" wrapText="1"/>
    </xf>
    <xf numFmtId="0" fontId="22" fillId="8" borderId="178" xfId="0" applyFont="1" applyFill="1" applyBorder="1" applyAlignment="1">
      <alignment horizontal="center" vertical="top" wrapText="1"/>
    </xf>
    <xf numFmtId="0" fontId="22" fillId="8" borderId="19" xfId="0" applyFont="1" applyFill="1" applyBorder="1" applyAlignment="1">
      <alignment horizontal="center" vertical="top" wrapText="1"/>
    </xf>
    <xf numFmtId="0" fontId="51" fillId="0" borderId="177" xfId="0" applyFont="1" applyFill="1" applyBorder="1" applyAlignment="1">
      <alignment horizontal="center"/>
    </xf>
    <xf numFmtId="0" fontId="51" fillId="0" borderId="78" xfId="0" applyFont="1" applyFill="1" applyBorder="1" applyAlignment="1">
      <alignment horizontal="center"/>
    </xf>
    <xf numFmtId="0" fontId="51" fillId="0" borderId="178" xfId="0" applyFont="1" applyFill="1" applyBorder="1" applyAlignment="1">
      <alignment horizontal="center"/>
    </xf>
    <xf numFmtId="0" fontId="51" fillId="8" borderId="192" xfId="0" applyFont="1" applyFill="1" applyBorder="1" applyAlignment="1">
      <alignment horizontal="center"/>
    </xf>
    <xf numFmtId="0" fontId="51" fillId="8" borderId="193" xfId="0" applyFont="1" applyFill="1" applyBorder="1" applyAlignment="1">
      <alignment horizontal="center"/>
    </xf>
    <xf numFmtId="0" fontId="51" fillId="8" borderId="194" xfId="0" applyFont="1" applyFill="1" applyBorder="1" applyAlignment="1">
      <alignment horizontal="center"/>
    </xf>
    <xf numFmtId="0" fontId="22" fillId="8" borderId="20" xfId="0" applyFont="1" applyFill="1" applyBorder="1" applyAlignment="1">
      <alignment horizontal="center" vertical="top" wrapText="1"/>
    </xf>
    <xf numFmtId="0" fontId="22" fillId="8" borderId="24" xfId="0" applyFont="1" applyFill="1" applyBorder="1" applyAlignment="1">
      <alignment horizontal="center" vertical="top" wrapText="1"/>
    </xf>
    <xf numFmtId="0" fontId="22" fillId="8" borderId="150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51" fillId="8" borderId="20" xfId="0" applyFont="1" applyFill="1" applyBorder="1" applyAlignment="1">
      <alignment horizontal="center" vertical="top" wrapText="1"/>
    </xf>
    <xf numFmtId="0" fontId="51" fillId="8" borderId="18" xfId="0" applyFont="1" applyFill="1" applyBorder="1" applyAlignment="1">
      <alignment horizontal="center" vertical="top" wrapText="1"/>
    </xf>
    <xf numFmtId="0" fontId="51" fillId="8" borderId="19" xfId="0" applyFont="1" applyFill="1" applyBorder="1" applyAlignment="1">
      <alignment horizontal="center" vertical="top" wrapText="1"/>
    </xf>
    <xf numFmtId="0" fontId="51" fillId="8" borderId="78" xfId="0" applyFont="1" applyFill="1" applyBorder="1" applyAlignment="1">
      <alignment horizontal="center" vertical="top" wrapText="1"/>
    </xf>
    <xf numFmtId="0" fontId="9" fillId="8" borderId="18" xfId="0" applyFont="1" applyFill="1" applyBorder="1" applyAlignment="1">
      <alignment horizontal="center" vertical="top" wrapText="1"/>
    </xf>
    <xf numFmtId="0" fontId="51" fillId="8" borderId="178" xfId="0" applyFont="1" applyFill="1" applyBorder="1" applyAlignment="1">
      <alignment horizontal="center" vertical="top" wrapText="1"/>
    </xf>
    <xf numFmtId="0" fontId="9" fillId="8" borderId="19" xfId="0" applyFont="1" applyFill="1" applyBorder="1" applyAlignment="1">
      <alignment horizontal="center" vertical="top" wrapText="1"/>
    </xf>
    <xf numFmtId="0" fontId="16" fillId="8" borderId="19" xfId="0" applyFont="1" applyFill="1" applyBorder="1" applyAlignment="1">
      <alignment horizontal="center" vertical="top" wrapText="1"/>
    </xf>
    <xf numFmtId="0" fontId="51" fillId="8" borderId="192" xfId="0" applyFont="1" applyFill="1" applyBorder="1" applyAlignment="1">
      <alignment horizontal="center" vertical="center" wrapText="1"/>
    </xf>
    <xf numFmtId="0" fontId="51" fillId="8" borderId="193" xfId="0" applyFont="1" applyFill="1" applyBorder="1" applyAlignment="1">
      <alignment horizontal="center" vertical="center" wrapText="1"/>
    </xf>
    <xf numFmtId="0" fontId="51" fillId="8" borderId="194" xfId="0" applyFont="1" applyFill="1" applyBorder="1" applyAlignment="1">
      <alignment horizontal="center" vertical="center" wrapText="1"/>
    </xf>
    <xf numFmtId="0" fontId="22" fillId="8" borderId="177" xfId="0" applyFont="1" applyFill="1" applyBorder="1" applyAlignment="1">
      <alignment horizontal="center" vertical="top" wrapText="1"/>
    </xf>
    <xf numFmtId="0" fontId="9" fillId="8" borderId="175" xfId="0" applyFont="1" applyFill="1" applyBorder="1" applyAlignment="1">
      <alignment horizontal="center" vertical="top" wrapText="1"/>
    </xf>
    <xf numFmtId="0" fontId="9" fillId="8" borderId="75" xfId="0" applyFont="1" applyFill="1" applyBorder="1" applyAlignment="1">
      <alignment horizontal="center" vertical="top" wrapText="1"/>
    </xf>
    <xf numFmtId="0" fontId="51" fillId="8" borderId="175" xfId="0" applyFont="1" applyFill="1" applyBorder="1" applyAlignment="1">
      <alignment horizontal="center" vertical="top" wrapText="1"/>
    </xf>
    <xf numFmtId="0" fontId="9" fillId="8" borderId="83" xfId="0" applyFont="1" applyFill="1" applyBorder="1" applyAlignment="1">
      <alignment horizontal="center" vertical="top" wrapText="1"/>
    </xf>
    <xf numFmtId="0" fontId="16" fillId="8" borderId="175" xfId="0" applyFont="1" applyFill="1" applyBorder="1" applyAlignment="1">
      <alignment horizontal="center" vertical="top" wrapText="1"/>
    </xf>
    <xf numFmtId="0" fontId="16" fillId="8" borderId="75" xfId="0" applyFont="1" applyFill="1" applyBorder="1" applyAlignment="1">
      <alignment horizontal="center" vertical="top" wrapText="1"/>
    </xf>
    <xf numFmtId="0" fontId="16" fillId="8" borderId="83" xfId="0" applyFont="1" applyFill="1" applyBorder="1" applyAlignment="1">
      <alignment horizontal="center" vertical="top" wrapText="1"/>
    </xf>
    <xf numFmtId="0" fontId="16" fillId="8" borderId="18" xfId="0" applyFont="1" applyFill="1" applyBorder="1" applyAlignment="1">
      <alignment horizontal="center" vertical="top" wrapText="1"/>
    </xf>
    <xf numFmtId="0" fontId="51" fillId="8" borderId="24" xfId="0" applyFont="1" applyFill="1" applyBorder="1" applyAlignment="1">
      <alignment horizontal="center" vertical="top" wrapText="1"/>
    </xf>
    <xf numFmtId="0" fontId="51" fillId="8" borderId="150" xfId="0" applyFont="1" applyFill="1" applyBorder="1" applyAlignment="1">
      <alignment horizontal="center" vertical="top" wrapText="1"/>
    </xf>
    <xf numFmtId="0" fontId="44" fillId="0" borderId="18" xfId="0" applyFont="1" applyBorder="1" applyAlignment="1">
      <alignment horizontal="center"/>
    </xf>
    <xf numFmtId="0" fontId="78" fillId="24" borderId="0" xfId="0" applyFont="1" applyFill="1" applyAlignment="1">
      <alignment horizontal="left" vertical="center" wrapText="1"/>
    </xf>
    <xf numFmtId="0" fontId="80" fillId="24" borderId="0" xfId="0" applyFont="1" applyFill="1" applyAlignment="1">
      <alignment horizontal="left"/>
    </xf>
    <xf numFmtId="0" fontId="81" fillId="24" borderId="0" xfId="0" applyFont="1" applyFill="1" applyAlignment="1">
      <alignment horizontal="left"/>
    </xf>
    <xf numFmtId="0" fontId="81" fillId="24" borderId="0" xfId="0" applyFont="1" applyFill="1" applyAlignment="1">
      <alignment horizontal="left" wrapText="1"/>
    </xf>
  </cellXfs>
  <cellStyles count="53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ny_AR_N_ODR" xfId="55"/>
    <cellStyle name="Normalny_Kalkulacja ZzK na 2011 Sprawdzenie (2)  30 11 10 r  (2)" xfId="56"/>
    <cellStyle name="Normalny_Pobór energii elektr. w 1996 r." xfId="57"/>
    <cellStyle name="Normalny_ZKTE  na (2010)" xfId="58"/>
    <cellStyle name="Note" xfId="59"/>
    <cellStyle name="Followed Hyperlink" xfId="60"/>
    <cellStyle name="Output" xfId="61"/>
    <cellStyle name="Percent" xfId="62"/>
    <cellStyle name="Title" xfId="63"/>
    <cellStyle name="Total" xfId="64"/>
    <cellStyle name="Currency" xfId="65"/>
    <cellStyle name="Currency [0]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7"/>
  <sheetViews>
    <sheetView zoomScale="75" zoomScaleNormal="75" workbookViewId="0" topLeftCell="A1">
      <selection activeCell="B31" sqref="B31"/>
    </sheetView>
  </sheetViews>
  <sheetFormatPr defaultColWidth="9.140625" defaultRowHeight="12.75"/>
  <cols>
    <col min="1" max="1" width="31.7109375" style="463" bestFit="1" customWidth="1"/>
    <col min="2" max="2" width="53.00390625" style="463" customWidth="1"/>
    <col min="3" max="16384" width="9.140625" style="463" customWidth="1"/>
  </cols>
  <sheetData>
    <row r="4" ht="18">
      <c r="B4" s="594" t="s">
        <v>271</v>
      </c>
    </row>
    <row r="5" ht="18">
      <c r="B5" s="594" t="s">
        <v>272</v>
      </c>
    </row>
    <row r="7" ht="18">
      <c r="A7" s="595" t="s">
        <v>318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57"/>
  <sheetViews>
    <sheetView view="pageBreakPreview" zoomScale="75" zoomScaleNormal="75" zoomScaleSheetLayoutView="75" workbookViewId="0" topLeftCell="A124">
      <selection activeCell="H36" sqref="H36"/>
    </sheetView>
  </sheetViews>
  <sheetFormatPr defaultColWidth="9.140625" defaultRowHeight="12.75"/>
  <cols>
    <col min="1" max="1" width="4.28125" style="0" customWidth="1"/>
    <col min="2" max="2" width="15.57421875" style="0" customWidth="1"/>
    <col min="3" max="3" width="8.140625" style="0" customWidth="1"/>
    <col min="4" max="4" width="12.57421875" style="0" customWidth="1"/>
    <col min="8" max="8" width="9.00390625" style="0" customWidth="1"/>
    <col min="9" max="9" width="13.57421875" style="0" customWidth="1"/>
    <col min="10" max="10" width="11.421875" style="0" customWidth="1"/>
    <col min="11" max="11" width="12.8515625" style="0" customWidth="1"/>
    <col min="12" max="12" width="17.28125" style="0" customWidth="1"/>
    <col min="13" max="13" width="12.140625" style="0" customWidth="1"/>
    <col min="14" max="14" width="13.421875" style="0" customWidth="1"/>
    <col min="15" max="15" width="12.140625" style="0" customWidth="1"/>
    <col min="16" max="16" width="16.7109375" style="0" customWidth="1"/>
    <col min="17" max="17" width="11.8515625" style="0" customWidth="1"/>
    <col min="18" max="18" width="15.57421875" style="0" customWidth="1"/>
    <col min="19" max="19" width="11.140625" style="0" customWidth="1"/>
    <col min="20" max="20" width="11.7109375" style="0" customWidth="1"/>
    <col min="21" max="21" width="14.00390625" style="0" customWidth="1"/>
    <col min="22" max="22" width="12.28125" style="0" customWidth="1"/>
    <col min="23" max="23" width="11.00390625" style="0" customWidth="1"/>
    <col min="24" max="24" width="9.00390625" style="0" customWidth="1"/>
    <col min="25" max="25" width="11.28125" style="0" customWidth="1"/>
  </cols>
  <sheetData>
    <row r="1" ht="15.75">
      <c r="B1" s="441" t="str">
        <f>+UWAGA!B4</f>
        <v>Nazwa OSD</v>
      </c>
    </row>
    <row r="2" ht="15.75">
      <c r="B2" s="441" t="str">
        <f>+UWAGA!B5</f>
        <v>Data wniosku</v>
      </c>
    </row>
    <row r="4" spans="1:2" ht="26.25" customHeight="1">
      <c r="A4" s="603" t="s">
        <v>241</v>
      </c>
      <c r="B4" s="372"/>
    </row>
    <row r="5" spans="1:2" ht="15.75" thickBot="1">
      <c r="A5" s="372"/>
      <c r="B5" s="372"/>
    </row>
    <row r="6" spans="1:25" ht="18">
      <c r="A6" s="1056" t="s">
        <v>33</v>
      </c>
      <c r="B6" s="1028" t="s">
        <v>242</v>
      </c>
      <c r="C6" s="1030" t="s">
        <v>243</v>
      </c>
      <c r="D6" s="1032" t="s">
        <v>518</v>
      </c>
      <c r="E6" s="1033"/>
      <c r="F6" s="1033"/>
      <c r="G6" s="1033"/>
      <c r="H6" s="1033"/>
      <c r="I6" s="1033"/>
      <c r="J6" s="1033"/>
      <c r="K6" s="1034"/>
      <c r="L6" s="1035" t="s">
        <v>244</v>
      </c>
      <c r="M6" s="1036"/>
      <c r="N6" s="1036"/>
      <c r="O6" s="1036"/>
      <c r="P6" s="1036"/>
      <c r="Q6" s="1036"/>
      <c r="R6" s="1036"/>
      <c r="S6" s="1036"/>
      <c r="T6" s="1036"/>
      <c r="U6" s="1036"/>
      <c r="V6" s="1036"/>
      <c r="W6" s="1036"/>
      <c r="X6" s="1036"/>
      <c r="Y6" s="1037"/>
    </row>
    <row r="7" spans="1:25" ht="26.25" customHeight="1">
      <c r="A7" s="1038"/>
      <c r="B7" s="1029"/>
      <c r="C7" s="1031"/>
      <c r="D7" s="1038" t="s">
        <v>383</v>
      </c>
      <c r="E7" s="1029"/>
      <c r="F7" s="1029"/>
      <c r="G7" s="1029"/>
      <c r="H7" s="1029"/>
      <c r="I7" s="1029" t="s">
        <v>384</v>
      </c>
      <c r="J7" s="1029" t="s">
        <v>519</v>
      </c>
      <c r="K7" s="1031" t="s">
        <v>270</v>
      </c>
      <c r="L7" s="1045" t="s">
        <v>245</v>
      </c>
      <c r="M7" s="1046"/>
      <c r="N7" s="1046"/>
      <c r="O7" s="1046"/>
      <c r="P7" s="1046"/>
      <c r="Q7" s="1047"/>
      <c r="R7" s="1025" t="s">
        <v>246</v>
      </c>
      <c r="S7" s="1026"/>
      <c r="T7" s="1026"/>
      <c r="U7" s="1026"/>
      <c r="V7" s="1026"/>
      <c r="W7" s="1027"/>
      <c r="X7" s="706"/>
      <c r="Y7" s="707"/>
    </row>
    <row r="8" spans="1:25" ht="36">
      <c r="A8" s="1038"/>
      <c r="B8" s="1029"/>
      <c r="C8" s="1031"/>
      <c r="D8" s="1038"/>
      <c r="E8" s="1029"/>
      <c r="F8" s="1029"/>
      <c r="G8" s="1029"/>
      <c r="H8" s="1029"/>
      <c r="I8" s="1029"/>
      <c r="J8" s="1029"/>
      <c r="K8" s="1031"/>
      <c r="L8" s="705" t="s">
        <v>247</v>
      </c>
      <c r="M8" s="373" t="s">
        <v>249</v>
      </c>
      <c r="N8" s="373" t="s">
        <v>332</v>
      </c>
      <c r="O8" s="373" t="s">
        <v>248</v>
      </c>
      <c r="P8" s="373" t="s">
        <v>333</v>
      </c>
      <c r="Q8" s="611" t="s">
        <v>45</v>
      </c>
      <c r="R8" s="705" t="s">
        <v>247</v>
      </c>
      <c r="S8" s="373" t="s">
        <v>249</v>
      </c>
      <c r="T8" s="373" t="s">
        <v>332</v>
      </c>
      <c r="U8" s="373" t="s">
        <v>248</v>
      </c>
      <c r="V8" s="373" t="s">
        <v>333</v>
      </c>
      <c r="W8" s="611" t="s">
        <v>45</v>
      </c>
      <c r="X8" s="1039" t="s">
        <v>250</v>
      </c>
      <c r="Y8" s="1040"/>
    </row>
    <row r="9" spans="1:25" ht="15">
      <c r="A9" s="1038"/>
      <c r="B9" s="1029"/>
      <c r="C9" s="1031"/>
      <c r="D9" s="708" t="s">
        <v>41</v>
      </c>
      <c r="E9" s="374" t="s">
        <v>42</v>
      </c>
      <c r="F9" s="374" t="s">
        <v>43</v>
      </c>
      <c r="G9" s="374" t="s">
        <v>44</v>
      </c>
      <c r="H9" s="374" t="s">
        <v>251</v>
      </c>
      <c r="I9" s="375" t="s">
        <v>40</v>
      </c>
      <c r="J9" s="375" t="s">
        <v>37</v>
      </c>
      <c r="K9" s="709" t="s">
        <v>39</v>
      </c>
      <c r="L9" s="708" t="s">
        <v>252</v>
      </c>
      <c r="M9" s="374" t="s">
        <v>252</v>
      </c>
      <c r="N9" s="374" t="s">
        <v>252</v>
      </c>
      <c r="O9" s="374" t="s">
        <v>253</v>
      </c>
      <c r="P9" s="374" t="s">
        <v>253</v>
      </c>
      <c r="Q9" s="611" t="s">
        <v>253</v>
      </c>
      <c r="R9" s="708" t="s">
        <v>252</v>
      </c>
      <c r="S9" s="374" t="s">
        <v>254</v>
      </c>
      <c r="T9" s="374" t="s">
        <v>253</v>
      </c>
      <c r="U9" s="374" t="s">
        <v>253</v>
      </c>
      <c r="V9" s="374" t="s">
        <v>253</v>
      </c>
      <c r="W9" s="611" t="s">
        <v>254</v>
      </c>
      <c r="X9" s="710" t="s">
        <v>255</v>
      </c>
      <c r="Y9" s="709" t="s">
        <v>256</v>
      </c>
    </row>
    <row r="10" spans="1:25" s="3" customFormat="1" ht="15">
      <c r="A10" s="711"/>
      <c r="B10" s="593">
        <v>1</v>
      </c>
      <c r="C10" s="712">
        <v>2</v>
      </c>
      <c r="D10" s="711">
        <v>3</v>
      </c>
      <c r="E10" s="593">
        <v>4</v>
      </c>
      <c r="F10" s="593">
        <v>5</v>
      </c>
      <c r="G10" s="593">
        <v>6</v>
      </c>
      <c r="H10" s="713">
        <v>7</v>
      </c>
      <c r="I10" s="593">
        <v>8</v>
      </c>
      <c r="J10" s="713">
        <v>9</v>
      </c>
      <c r="K10" s="712">
        <v>10</v>
      </c>
      <c r="L10" s="711">
        <v>11</v>
      </c>
      <c r="M10" s="593">
        <v>12</v>
      </c>
      <c r="N10" s="593">
        <v>13</v>
      </c>
      <c r="O10" s="593">
        <v>14</v>
      </c>
      <c r="P10" s="593">
        <v>15</v>
      </c>
      <c r="Q10" s="714">
        <v>16</v>
      </c>
      <c r="R10" s="711">
        <v>17</v>
      </c>
      <c r="S10" s="593">
        <v>18</v>
      </c>
      <c r="T10" s="593">
        <v>19</v>
      </c>
      <c r="U10" s="593">
        <v>20</v>
      </c>
      <c r="V10" s="593">
        <v>21</v>
      </c>
      <c r="W10" s="714">
        <v>22</v>
      </c>
      <c r="X10" s="715">
        <v>23</v>
      </c>
      <c r="Y10" s="712">
        <v>24</v>
      </c>
    </row>
    <row r="11" spans="1:25" s="198" customFormat="1" ht="15.75">
      <c r="A11" s="716">
        <v>1</v>
      </c>
      <c r="B11" s="717" t="s">
        <v>334</v>
      </c>
      <c r="C11" s="718" t="s">
        <v>48</v>
      </c>
      <c r="D11" s="719"/>
      <c r="E11" s="720"/>
      <c r="F11" s="720"/>
      <c r="G11" s="720"/>
      <c r="H11" s="721"/>
      <c r="I11" s="720"/>
      <c r="J11" s="721"/>
      <c r="K11" s="722"/>
      <c r="L11" s="723"/>
      <c r="M11" s="724"/>
      <c r="N11" s="724"/>
      <c r="O11" s="724"/>
      <c r="P11" s="724"/>
      <c r="Q11" s="725"/>
      <c r="R11" s="723"/>
      <c r="S11" s="724"/>
      <c r="T11" s="724"/>
      <c r="U11" s="724"/>
      <c r="V11" s="724"/>
      <c r="W11" s="726"/>
      <c r="X11" s="727"/>
      <c r="Y11" s="728"/>
    </row>
    <row r="12" spans="1:25" s="198" customFormat="1" ht="15.75">
      <c r="A12" s="716">
        <v>2</v>
      </c>
      <c r="B12" s="717" t="s">
        <v>335</v>
      </c>
      <c r="C12" s="729" t="s">
        <v>48</v>
      </c>
      <c r="D12" s="730"/>
      <c r="E12" s="731"/>
      <c r="F12" s="731"/>
      <c r="G12" s="731"/>
      <c r="H12" s="721"/>
      <c r="I12" s="731"/>
      <c r="J12" s="721"/>
      <c r="K12" s="732"/>
      <c r="L12" s="730"/>
      <c r="M12" s="731"/>
      <c r="N12" s="731"/>
      <c r="O12" s="731"/>
      <c r="P12" s="731"/>
      <c r="Q12" s="726"/>
      <c r="R12" s="730"/>
      <c r="S12" s="731"/>
      <c r="T12" s="731"/>
      <c r="U12" s="731"/>
      <c r="V12" s="731"/>
      <c r="W12" s="726"/>
      <c r="X12" s="727"/>
      <c r="Y12" s="728"/>
    </row>
    <row r="13" spans="1:25" s="198" customFormat="1" ht="15.75">
      <c r="A13" s="716"/>
      <c r="B13" s="733" t="s">
        <v>385</v>
      </c>
      <c r="C13" s="729" t="s">
        <v>48</v>
      </c>
      <c r="D13" s="730"/>
      <c r="E13" s="731"/>
      <c r="F13" s="731"/>
      <c r="G13" s="731"/>
      <c r="H13" s="721"/>
      <c r="I13" s="731"/>
      <c r="J13" s="721"/>
      <c r="K13" s="732"/>
      <c r="L13" s="730"/>
      <c r="M13" s="731"/>
      <c r="N13" s="731"/>
      <c r="O13" s="731"/>
      <c r="P13" s="731"/>
      <c r="Q13" s="726"/>
      <c r="R13" s="730"/>
      <c r="S13" s="731"/>
      <c r="T13" s="731"/>
      <c r="U13" s="731"/>
      <c r="V13" s="731"/>
      <c r="W13" s="726"/>
      <c r="X13" s="727"/>
      <c r="Y13" s="728"/>
    </row>
    <row r="14" spans="1:25" s="742" customFormat="1" ht="15.75">
      <c r="A14" s="716"/>
      <c r="B14" s="734" t="s">
        <v>257</v>
      </c>
      <c r="C14" s="735" t="s">
        <v>48</v>
      </c>
      <c r="D14" s="736"/>
      <c r="E14" s="737"/>
      <c r="F14" s="737"/>
      <c r="G14" s="737"/>
      <c r="H14" s="738"/>
      <c r="I14" s="737"/>
      <c r="J14" s="738"/>
      <c r="K14" s="739"/>
      <c r="L14" s="736"/>
      <c r="M14" s="737"/>
      <c r="N14" s="737"/>
      <c r="O14" s="737"/>
      <c r="P14" s="737"/>
      <c r="Q14" s="740"/>
      <c r="R14" s="736"/>
      <c r="S14" s="737"/>
      <c r="T14" s="737"/>
      <c r="U14" s="737"/>
      <c r="V14" s="737"/>
      <c r="W14" s="740"/>
      <c r="X14" s="741"/>
      <c r="Y14" s="739"/>
    </row>
    <row r="15" spans="1:25" s="198" customFormat="1" ht="15.75">
      <c r="A15" s="716">
        <v>3</v>
      </c>
      <c r="B15" s="717" t="s">
        <v>336</v>
      </c>
      <c r="C15" s="729" t="s">
        <v>55</v>
      </c>
      <c r="D15" s="743"/>
      <c r="E15" s="744"/>
      <c r="F15" s="744"/>
      <c r="G15" s="744"/>
      <c r="H15" s="745"/>
      <c r="I15" s="744"/>
      <c r="J15" s="745"/>
      <c r="K15" s="728"/>
      <c r="L15" s="743"/>
      <c r="M15" s="744"/>
      <c r="N15" s="744"/>
      <c r="O15" s="744"/>
      <c r="P15" s="744"/>
      <c r="Q15" s="746"/>
      <c r="R15" s="743"/>
      <c r="S15" s="744"/>
      <c r="T15" s="744"/>
      <c r="U15" s="744"/>
      <c r="V15" s="744"/>
      <c r="W15" s="746"/>
      <c r="X15" s="747"/>
      <c r="Y15" s="728"/>
    </row>
    <row r="16" spans="1:25" s="198" customFormat="1" ht="15.75">
      <c r="A16" s="716">
        <v>4</v>
      </c>
      <c r="B16" s="717" t="s">
        <v>337</v>
      </c>
      <c r="C16" s="729" t="s">
        <v>55</v>
      </c>
      <c r="D16" s="743"/>
      <c r="E16" s="744"/>
      <c r="F16" s="744"/>
      <c r="G16" s="744"/>
      <c r="H16" s="745"/>
      <c r="I16" s="744"/>
      <c r="J16" s="745"/>
      <c r="K16" s="728"/>
      <c r="L16" s="743"/>
      <c r="M16" s="744"/>
      <c r="N16" s="744"/>
      <c r="O16" s="744"/>
      <c r="P16" s="744"/>
      <c r="Q16" s="746"/>
      <c r="R16" s="743"/>
      <c r="S16" s="744"/>
      <c r="T16" s="744"/>
      <c r="U16" s="744"/>
      <c r="V16" s="744"/>
      <c r="W16" s="746"/>
      <c r="X16" s="747"/>
      <c r="Y16" s="728"/>
    </row>
    <row r="17" spans="1:25" s="198" customFormat="1" ht="15.75">
      <c r="A17" s="716">
        <v>5</v>
      </c>
      <c r="B17" s="717" t="s">
        <v>338</v>
      </c>
      <c r="C17" s="729" t="s">
        <v>55</v>
      </c>
      <c r="D17" s="743"/>
      <c r="E17" s="744"/>
      <c r="F17" s="744"/>
      <c r="G17" s="744"/>
      <c r="H17" s="745"/>
      <c r="I17" s="744"/>
      <c r="J17" s="745"/>
      <c r="K17" s="728"/>
      <c r="L17" s="743"/>
      <c r="M17" s="744"/>
      <c r="N17" s="744"/>
      <c r="O17" s="744"/>
      <c r="P17" s="744"/>
      <c r="Q17" s="746"/>
      <c r="R17" s="743"/>
      <c r="S17" s="744"/>
      <c r="T17" s="744"/>
      <c r="U17" s="744"/>
      <c r="V17" s="744"/>
      <c r="W17" s="746"/>
      <c r="X17" s="747"/>
      <c r="Y17" s="728"/>
    </row>
    <row r="18" spans="1:25" s="198" customFormat="1" ht="15.75">
      <c r="A18" s="716"/>
      <c r="B18" s="733" t="s">
        <v>385</v>
      </c>
      <c r="C18" s="729" t="s">
        <v>55</v>
      </c>
      <c r="D18" s="743"/>
      <c r="E18" s="744"/>
      <c r="F18" s="744"/>
      <c r="G18" s="744"/>
      <c r="H18" s="745"/>
      <c r="I18" s="744"/>
      <c r="J18" s="745"/>
      <c r="K18" s="728"/>
      <c r="L18" s="743"/>
      <c r="M18" s="744"/>
      <c r="N18" s="744"/>
      <c r="O18" s="744"/>
      <c r="P18" s="744"/>
      <c r="Q18" s="746"/>
      <c r="R18" s="743"/>
      <c r="S18" s="744"/>
      <c r="T18" s="744"/>
      <c r="U18" s="744"/>
      <c r="V18" s="744"/>
      <c r="W18" s="746"/>
      <c r="X18" s="747"/>
      <c r="Y18" s="728"/>
    </row>
    <row r="19" spans="1:25" s="198" customFormat="1" ht="15.75">
      <c r="A19" s="716"/>
      <c r="B19" s="734" t="s">
        <v>257</v>
      </c>
      <c r="C19" s="735" t="s">
        <v>55</v>
      </c>
      <c r="D19" s="743"/>
      <c r="E19" s="744"/>
      <c r="F19" s="744"/>
      <c r="G19" s="744"/>
      <c r="H19" s="745"/>
      <c r="I19" s="744"/>
      <c r="J19" s="745"/>
      <c r="K19" s="728"/>
      <c r="L19" s="743"/>
      <c r="M19" s="744"/>
      <c r="N19" s="744"/>
      <c r="O19" s="744"/>
      <c r="P19" s="744"/>
      <c r="Q19" s="746"/>
      <c r="R19" s="743"/>
      <c r="S19" s="744"/>
      <c r="T19" s="744"/>
      <c r="U19" s="744"/>
      <c r="V19" s="744"/>
      <c r="W19" s="746"/>
      <c r="X19" s="747"/>
      <c r="Y19" s="728"/>
    </row>
    <row r="20" spans="1:25" s="198" customFormat="1" ht="15.75">
      <c r="A20" s="716"/>
      <c r="B20" s="748"/>
      <c r="C20" s="729" t="s">
        <v>238</v>
      </c>
      <c r="D20" s="743"/>
      <c r="E20" s="744"/>
      <c r="F20" s="744"/>
      <c r="G20" s="744"/>
      <c r="H20" s="745"/>
      <c r="I20" s="744"/>
      <c r="J20" s="745"/>
      <c r="K20" s="728"/>
      <c r="L20" s="743"/>
      <c r="M20" s="744"/>
      <c r="N20" s="744"/>
      <c r="O20" s="744"/>
      <c r="P20" s="744"/>
      <c r="Q20" s="746"/>
      <c r="R20" s="743"/>
      <c r="S20" s="744"/>
      <c r="T20" s="744"/>
      <c r="U20" s="744"/>
      <c r="V20" s="744"/>
      <c r="W20" s="746"/>
      <c r="X20" s="747"/>
      <c r="Y20" s="728"/>
    </row>
    <row r="21" spans="1:25" s="198" customFormat="1" ht="15.75">
      <c r="A21" s="716"/>
      <c r="B21" s="748"/>
      <c r="C21" s="749"/>
      <c r="D21" s="743"/>
      <c r="E21" s="744"/>
      <c r="F21" s="744"/>
      <c r="G21" s="744"/>
      <c r="H21" s="745"/>
      <c r="I21" s="750"/>
      <c r="J21" s="751"/>
      <c r="K21" s="728"/>
      <c r="L21" s="743"/>
      <c r="M21" s="744"/>
      <c r="N21" s="744"/>
      <c r="O21" s="744"/>
      <c r="P21" s="744"/>
      <c r="Q21" s="746"/>
      <c r="R21" s="743"/>
      <c r="S21" s="744"/>
      <c r="T21" s="744"/>
      <c r="U21" s="744"/>
      <c r="V21" s="744"/>
      <c r="W21" s="746"/>
      <c r="X21" s="747"/>
      <c r="Y21" s="728"/>
    </row>
    <row r="22" spans="1:25" s="198" customFormat="1" ht="16.5" thickBot="1">
      <c r="A22" s="1042" t="s">
        <v>258</v>
      </c>
      <c r="B22" s="1043"/>
      <c r="C22" s="1044"/>
      <c r="D22" s="752"/>
      <c r="E22" s="753"/>
      <c r="F22" s="753"/>
      <c r="G22" s="753"/>
      <c r="H22" s="754"/>
      <c r="I22" s="755"/>
      <c r="J22" s="754"/>
      <c r="K22" s="756"/>
      <c r="L22" s="757"/>
      <c r="M22" s="755"/>
      <c r="N22" s="755"/>
      <c r="O22" s="755"/>
      <c r="P22" s="755"/>
      <c r="Q22" s="758"/>
      <c r="R22" s="757"/>
      <c r="S22" s="755"/>
      <c r="T22" s="755"/>
      <c r="U22" s="755"/>
      <c r="V22" s="755"/>
      <c r="W22" s="758"/>
      <c r="X22" s="759"/>
      <c r="Y22" s="756"/>
    </row>
    <row r="23" spans="1:24" ht="12.75">
      <c r="A23" s="376"/>
      <c r="B23" s="376"/>
      <c r="C23" s="376"/>
      <c r="D23" s="377"/>
      <c r="E23" s="377"/>
      <c r="F23" s="377"/>
      <c r="G23" s="377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378"/>
    </row>
    <row r="24" spans="1:5" s="197" customFormat="1" ht="15" customHeight="1">
      <c r="A24" s="760" t="s">
        <v>386</v>
      </c>
      <c r="B24" s="761"/>
      <c r="C24" s="463"/>
      <c r="D24"/>
      <c r="E24"/>
    </row>
    <row r="25" spans="1:11" s="197" customFormat="1" ht="15" customHeight="1">
      <c r="A25" s="1041" t="s">
        <v>394</v>
      </c>
      <c r="B25" s="1041"/>
      <c r="C25" s="1041"/>
      <c r="D25" s="1041"/>
      <c r="E25" s="1041"/>
      <c r="F25" s="1041"/>
      <c r="G25" s="1041"/>
      <c r="H25" s="1041"/>
      <c r="I25" s="1041"/>
      <c r="J25" s="1041"/>
      <c r="K25" s="1041"/>
    </row>
    <row r="26" spans="1:12" ht="15" customHeight="1">
      <c r="A26" s="1041" t="s">
        <v>395</v>
      </c>
      <c r="B26" s="1041"/>
      <c r="C26" s="1041"/>
      <c r="D26" s="1041"/>
      <c r="E26" s="1041"/>
      <c r="F26" s="1041"/>
      <c r="G26" s="1041"/>
      <c r="H26" s="1041"/>
      <c r="I26" s="1041"/>
      <c r="J26" s="1041"/>
      <c r="K26" s="1041"/>
      <c r="L26" s="1041"/>
    </row>
    <row r="27" spans="1:25" ht="15" customHeight="1">
      <c r="A27" s="1041" t="s">
        <v>387</v>
      </c>
      <c r="B27" s="1041"/>
      <c r="C27" s="1041"/>
      <c r="D27" s="1041"/>
      <c r="E27" s="1041"/>
      <c r="F27" s="1041"/>
      <c r="G27" s="1041"/>
      <c r="H27" s="1041"/>
      <c r="I27" s="1041"/>
      <c r="J27" s="1041"/>
      <c r="K27" s="1041"/>
      <c r="L27" s="1041"/>
      <c r="M27" s="1041"/>
      <c r="N27" s="1041"/>
      <c r="O27" s="1041"/>
      <c r="P27" s="1041"/>
      <c r="Q27" s="1041"/>
      <c r="R27" s="1041"/>
      <c r="S27" s="1041"/>
      <c r="T27" s="1041"/>
      <c r="U27" s="1041"/>
      <c r="V27" s="1041"/>
      <c r="W27" s="1041"/>
      <c r="X27" s="1041"/>
      <c r="Y27" s="1041"/>
    </row>
    <row r="28" ht="12.75" customHeight="1"/>
    <row r="29" ht="15.75">
      <c r="B29" s="441" t="str">
        <f>+B1</f>
        <v>Nazwa OSD</v>
      </c>
    </row>
    <row r="30" ht="12.75">
      <c r="B30" t="str">
        <f>+B2</f>
        <v>Data wniosku</v>
      </c>
    </row>
    <row r="32" spans="1:2" ht="18">
      <c r="A32" s="603" t="s">
        <v>388</v>
      </c>
      <c r="B32" s="372"/>
    </row>
    <row r="33" spans="1:2" ht="15.75" thickBot="1">
      <c r="A33" s="372"/>
      <c r="B33" s="372"/>
    </row>
    <row r="34" spans="1:23" ht="31.5">
      <c r="A34" s="762" t="s">
        <v>33</v>
      </c>
      <c r="B34" s="1057" t="s">
        <v>326</v>
      </c>
      <c r="C34" s="1057" t="s">
        <v>243</v>
      </c>
      <c r="D34" s="1059" t="s">
        <v>327</v>
      </c>
      <c r="E34" s="1059" t="s">
        <v>328</v>
      </c>
      <c r="F34" s="1048" t="s">
        <v>329</v>
      </c>
      <c r="G34" s="1048"/>
      <c r="H34" s="1048" t="s">
        <v>520</v>
      </c>
      <c r="I34" s="1050" t="s">
        <v>270</v>
      </c>
      <c r="J34" s="1053" t="s">
        <v>330</v>
      </c>
      <c r="K34" s="1054"/>
      <c r="L34" s="1054"/>
      <c r="M34" s="1054"/>
      <c r="N34" s="1054"/>
      <c r="O34" s="1055"/>
      <c r="P34" s="1053" t="s">
        <v>331</v>
      </c>
      <c r="Q34" s="1054"/>
      <c r="R34" s="1054"/>
      <c r="S34" s="1054"/>
      <c r="T34" s="1054"/>
      <c r="U34" s="1055"/>
      <c r="V34" s="606"/>
      <c r="W34" s="607"/>
    </row>
    <row r="35" spans="1:23" ht="108">
      <c r="A35" s="763"/>
      <c r="B35" s="1058"/>
      <c r="C35" s="1058"/>
      <c r="D35" s="1060"/>
      <c r="E35" s="1060"/>
      <c r="F35" s="1049"/>
      <c r="G35" s="1049"/>
      <c r="H35" s="1049"/>
      <c r="I35" s="1051"/>
      <c r="J35" s="766" t="s">
        <v>247</v>
      </c>
      <c r="K35" s="764" t="s">
        <v>249</v>
      </c>
      <c r="L35" s="613" t="s">
        <v>332</v>
      </c>
      <c r="M35" s="613" t="s">
        <v>248</v>
      </c>
      <c r="N35" s="613" t="s">
        <v>333</v>
      </c>
      <c r="O35" s="614" t="s">
        <v>45</v>
      </c>
      <c r="P35" s="615" t="s">
        <v>247</v>
      </c>
      <c r="Q35" s="613" t="s">
        <v>249</v>
      </c>
      <c r="R35" s="613" t="s">
        <v>332</v>
      </c>
      <c r="S35" s="613" t="s">
        <v>248</v>
      </c>
      <c r="T35" s="613" t="s">
        <v>333</v>
      </c>
      <c r="U35" s="614" t="s">
        <v>45</v>
      </c>
      <c r="V35" s="1065" t="s">
        <v>250</v>
      </c>
      <c r="W35" s="1066"/>
    </row>
    <row r="36" spans="1:23" ht="15.75">
      <c r="A36" s="767"/>
      <c r="B36" s="768"/>
      <c r="C36" s="768"/>
      <c r="D36" s="764" t="s">
        <v>251</v>
      </c>
      <c r="E36" s="764" t="s">
        <v>143</v>
      </c>
      <c r="F36" s="764" t="s">
        <v>41</v>
      </c>
      <c r="G36" s="764" t="s">
        <v>42</v>
      </c>
      <c r="H36" s="769" t="s">
        <v>389</v>
      </c>
      <c r="I36" s="765" t="s">
        <v>39</v>
      </c>
      <c r="J36" s="766" t="s">
        <v>252</v>
      </c>
      <c r="K36" s="764" t="s">
        <v>252</v>
      </c>
      <c r="L36" s="764" t="s">
        <v>252</v>
      </c>
      <c r="M36" s="764" t="s">
        <v>253</v>
      </c>
      <c r="N36" s="764" t="s">
        <v>253</v>
      </c>
      <c r="O36" s="765" t="s">
        <v>253</v>
      </c>
      <c r="P36" s="766" t="s">
        <v>252</v>
      </c>
      <c r="Q36" s="764" t="s">
        <v>254</v>
      </c>
      <c r="R36" s="764" t="s">
        <v>253</v>
      </c>
      <c r="S36" s="764" t="s">
        <v>253</v>
      </c>
      <c r="T36" s="764" t="s">
        <v>253</v>
      </c>
      <c r="U36" s="765" t="s">
        <v>254</v>
      </c>
      <c r="V36" s="770" t="s">
        <v>255</v>
      </c>
      <c r="W36" s="765" t="s">
        <v>256</v>
      </c>
    </row>
    <row r="37" spans="1:23" ht="15.75" thickBot="1">
      <c r="A37" s="619"/>
      <c r="B37" s="620">
        <v>1</v>
      </c>
      <c r="C37" s="620">
        <v>2</v>
      </c>
      <c r="D37" s="621">
        <v>7</v>
      </c>
      <c r="E37" s="621"/>
      <c r="F37" s="620">
        <v>3</v>
      </c>
      <c r="G37" s="620">
        <v>4</v>
      </c>
      <c r="H37" s="621">
        <v>9</v>
      </c>
      <c r="I37" s="622">
        <v>10</v>
      </c>
      <c r="J37" s="619">
        <v>11</v>
      </c>
      <c r="K37" s="620">
        <v>12</v>
      </c>
      <c r="L37" s="620">
        <v>13</v>
      </c>
      <c r="M37" s="620">
        <v>14</v>
      </c>
      <c r="N37" s="620">
        <v>15</v>
      </c>
      <c r="O37" s="623">
        <v>16</v>
      </c>
      <c r="P37" s="619">
        <v>17</v>
      </c>
      <c r="Q37" s="620">
        <v>18</v>
      </c>
      <c r="R37" s="620">
        <v>19</v>
      </c>
      <c r="S37" s="620">
        <v>20</v>
      </c>
      <c r="T37" s="620">
        <v>21</v>
      </c>
      <c r="U37" s="623">
        <v>22</v>
      </c>
      <c r="V37" s="624">
        <v>23</v>
      </c>
      <c r="W37" s="622">
        <v>24</v>
      </c>
    </row>
    <row r="38" spans="1:23" ht="15.75">
      <c r="A38" s="625">
        <v>1</v>
      </c>
      <c r="B38" s="626" t="s">
        <v>334</v>
      </c>
      <c r="C38" s="627" t="s">
        <v>390</v>
      </c>
      <c r="D38" s="628">
        <v>500</v>
      </c>
      <c r="E38" s="629">
        <v>0.7</v>
      </c>
      <c r="F38" s="630"/>
      <c r="G38" s="630"/>
      <c r="H38" s="771"/>
      <c r="I38" s="631"/>
      <c r="J38" s="632"/>
      <c r="K38" s="633"/>
      <c r="L38" s="633"/>
      <c r="M38" s="633"/>
      <c r="N38" s="633"/>
      <c r="O38" s="634"/>
      <c r="P38" s="632"/>
      <c r="Q38" s="633"/>
      <c r="R38" s="633"/>
      <c r="S38" s="633"/>
      <c r="T38" s="633"/>
      <c r="U38" s="635"/>
      <c r="V38" s="636"/>
      <c r="W38" s="637"/>
    </row>
    <row r="39" spans="1:23" ht="15.75">
      <c r="A39" s="638">
        <v>2</v>
      </c>
      <c r="B39" s="639" t="s">
        <v>335</v>
      </c>
      <c r="C39" s="639" t="s">
        <v>390</v>
      </c>
      <c r="D39" s="640">
        <v>500</v>
      </c>
      <c r="E39" s="641">
        <v>0.6</v>
      </c>
      <c r="F39" s="642"/>
      <c r="G39" s="642"/>
      <c r="H39" s="772"/>
      <c r="I39" s="643"/>
      <c r="J39" s="644"/>
      <c r="K39" s="642"/>
      <c r="L39" s="642"/>
      <c r="M39" s="642"/>
      <c r="N39" s="642"/>
      <c r="O39" s="645"/>
      <c r="P39" s="644"/>
      <c r="Q39" s="642"/>
      <c r="R39" s="642"/>
      <c r="S39" s="642"/>
      <c r="T39" s="642"/>
      <c r="U39" s="645"/>
      <c r="V39" s="646"/>
      <c r="W39" s="647"/>
    </row>
    <row r="40" spans="1:23" ht="15.75">
      <c r="A40" s="638">
        <v>3</v>
      </c>
      <c r="B40" s="639" t="s">
        <v>336</v>
      </c>
      <c r="C40" s="648" t="s">
        <v>390</v>
      </c>
      <c r="D40" s="640">
        <v>500</v>
      </c>
      <c r="E40" s="641">
        <v>0.5</v>
      </c>
      <c r="F40" s="642"/>
      <c r="G40" s="642"/>
      <c r="H40" s="772"/>
      <c r="I40" s="643"/>
      <c r="J40" s="644"/>
      <c r="K40" s="642"/>
      <c r="L40" s="642"/>
      <c r="M40" s="642"/>
      <c r="N40" s="642"/>
      <c r="O40" s="645"/>
      <c r="P40" s="644"/>
      <c r="Q40" s="642"/>
      <c r="R40" s="642"/>
      <c r="S40" s="642"/>
      <c r="T40" s="642"/>
      <c r="U40" s="645"/>
      <c r="V40" s="646"/>
      <c r="W40" s="647"/>
    </row>
    <row r="41" spans="1:23" ht="15.75">
      <c r="A41" s="638">
        <v>4</v>
      </c>
      <c r="B41" s="639" t="s">
        <v>337</v>
      </c>
      <c r="C41" s="639" t="s">
        <v>390</v>
      </c>
      <c r="D41" s="640">
        <v>500</v>
      </c>
      <c r="E41" s="649">
        <v>0.4</v>
      </c>
      <c r="F41" s="650"/>
      <c r="G41" s="650"/>
      <c r="H41" s="773"/>
      <c r="I41" s="651"/>
      <c r="J41" s="652"/>
      <c r="K41" s="650"/>
      <c r="L41" s="650"/>
      <c r="M41" s="650"/>
      <c r="N41" s="650"/>
      <c r="O41" s="653"/>
      <c r="P41" s="652"/>
      <c r="Q41" s="650"/>
      <c r="R41" s="650"/>
      <c r="S41" s="650"/>
      <c r="T41" s="650"/>
      <c r="U41" s="653"/>
      <c r="V41" s="654"/>
      <c r="W41" s="651"/>
    </row>
    <row r="42" spans="1:23" ht="16.5" thickBot="1">
      <c r="A42" s="655">
        <v>5</v>
      </c>
      <c r="B42" s="656" t="s">
        <v>338</v>
      </c>
      <c r="C42" s="657" t="s">
        <v>390</v>
      </c>
      <c r="D42" s="658">
        <v>500</v>
      </c>
      <c r="E42" s="659">
        <v>0.3</v>
      </c>
      <c r="F42" s="660"/>
      <c r="G42" s="660"/>
      <c r="H42" s="774"/>
      <c r="I42" s="661"/>
      <c r="J42" s="662"/>
      <c r="K42" s="660"/>
      <c r="L42" s="660"/>
      <c r="M42" s="660"/>
      <c r="N42" s="660"/>
      <c r="O42" s="663"/>
      <c r="P42" s="662"/>
      <c r="Q42" s="660"/>
      <c r="R42" s="660"/>
      <c r="S42" s="660"/>
      <c r="T42" s="660"/>
      <c r="U42" s="663"/>
      <c r="V42" s="664"/>
      <c r="W42" s="661"/>
    </row>
    <row r="43" spans="1:23" ht="15.75">
      <c r="A43" s="665">
        <v>6</v>
      </c>
      <c r="B43" s="666" t="s">
        <v>339</v>
      </c>
      <c r="C43" s="666" t="s">
        <v>390</v>
      </c>
      <c r="D43" s="667">
        <v>1000</v>
      </c>
      <c r="E43" s="668">
        <v>0.7</v>
      </c>
      <c r="F43" s="669"/>
      <c r="G43" s="669"/>
      <c r="H43" s="775"/>
      <c r="I43" s="670"/>
      <c r="J43" s="671"/>
      <c r="K43" s="669"/>
      <c r="L43" s="669"/>
      <c r="M43" s="669"/>
      <c r="N43" s="669"/>
      <c r="O43" s="672"/>
      <c r="P43" s="671"/>
      <c r="Q43" s="669"/>
      <c r="R43" s="669"/>
      <c r="S43" s="669"/>
      <c r="T43" s="669"/>
      <c r="U43" s="672"/>
      <c r="V43" s="673"/>
      <c r="W43" s="670"/>
    </row>
    <row r="44" spans="1:23" ht="15.75">
      <c r="A44" s="638">
        <v>7</v>
      </c>
      <c r="B44" s="639" t="s">
        <v>340</v>
      </c>
      <c r="C44" s="648" t="s">
        <v>390</v>
      </c>
      <c r="D44" s="640">
        <v>1000</v>
      </c>
      <c r="E44" s="641">
        <v>0.6</v>
      </c>
      <c r="F44" s="674"/>
      <c r="G44" s="674"/>
      <c r="H44" s="776"/>
      <c r="I44" s="647"/>
      <c r="J44" s="675"/>
      <c r="K44" s="674"/>
      <c r="L44" s="674"/>
      <c r="M44" s="674"/>
      <c r="N44" s="674"/>
      <c r="O44" s="676"/>
      <c r="P44" s="675"/>
      <c r="Q44" s="674"/>
      <c r="R44" s="674"/>
      <c r="S44" s="674"/>
      <c r="T44" s="674"/>
      <c r="U44" s="676"/>
      <c r="V44" s="677"/>
      <c r="W44" s="647"/>
    </row>
    <row r="45" spans="1:23" ht="15.75">
      <c r="A45" s="638">
        <v>8</v>
      </c>
      <c r="B45" s="639" t="s">
        <v>341</v>
      </c>
      <c r="C45" s="639" t="s">
        <v>390</v>
      </c>
      <c r="D45" s="640">
        <v>1000</v>
      </c>
      <c r="E45" s="641">
        <v>0.5</v>
      </c>
      <c r="F45" s="674"/>
      <c r="G45" s="674"/>
      <c r="H45" s="776"/>
      <c r="I45" s="647"/>
      <c r="J45" s="675"/>
      <c r="K45" s="674"/>
      <c r="L45" s="674"/>
      <c r="M45" s="674"/>
      <c r="N45" s="674"/>
      <c r="O45" s="676"/>
      <c r="P45" s="675"/>
      <c r="Q45" s="674"/>
      <c r="R45" s="674"/>
      <c r="S45" s="674"/>
      <c r="T45" s="674"/>
      <c r="U45" s="676"/>
      <c r="V45" s="677"/>
      <c r="W45" s="647"/>
    </row>
    <row r="46" spans="1:23" ht="15.75">
      <c r="A46" s="638">
        <v>9</v>
      </c>
      <c r="B46" s="639" t="s">
        <v>342</v>
      </c>
      <c r="C46" s="648" t="s">
        <v>390</v>
      </c>
      <c r="D46" s="640">
        <v>1000</v>
      </c>
      <c r="E46" s="649">
        <v>0.4</v>
      </c>
      <c r="F46" s="674"/>
      <c r="G46" s="674"/>
      <c r="H46" s="776"/>
      <c r="I46" s="647"/>
      <c r="J46" s="675"/>
      <c r="K46" s="674"/>
      <c r="L46" s="674"/>
      <c r="M46" s="674"/>
      <c r="N46" s="674"/>
      <c r="O46" s="676"/>
      <c r="P46" s="675"/>
      <c r="Q46" s="674"/>
      <c r="R46" s="674"/>
      <c r="S46" s="674"/>
      <c r="T46" s="674"/>
      <c r="U46" s="676"/>
      <c r="V46" s="677"/>
      <c r="W46" s="647"/>
    </row>
    <row r="47" spans="1:23" ht="16.5" thickBot="1">
      <c r="A47" s="678">
        <v>10</v>
      </c>
      <c r="B47" s="679" t="s">
        <v>343</v>
      </c>
      <c r="C47" s="679" t="s">
        <v>390</v>
      </c>
      <c r="D47" s="680">
        <v>1000</v>
      </c>
      <c r="E47" s="681">
        <v>0.3</v>
      </c>
      <c r="F47" s="682"/>
      <c r="G47" s="682"/>
      <c r="H47" s="777"/>
      <c r="I47" s="683"/>
      <c r="J47" s="684"/>
      <c r="K47" s="682"/>
      <c r="L47" s="682"/>
      <c r="M47" s="682"/>
      <c r="N47" s="682"/>
      <c r="O47" s="685"/>
      <c r="P47" s="684"/>
      <c r="Q47" s="682"/>
      <c r="R47" s="682"/>
      <c r="S47" s="682"/>
      <c r="T47" s="682"/>
      <c r="U47" s="685"/>
      <c r="V47" s="686"/>
      <c r="W47" s="683"/>
    </row>
    <row r="48" spans="1:23" ht="15.75">
      <c r="A48" s="625">
        <v>11</v>
      </c>
      <c r="B48" s="626" t="s">
        <v>344</v>
      </c>
      <c r="C48" s="626" t="s">
        <v>390</v>
      </c>
      <c r="D48" s="628">
        <v>2000</v>
      </c>
      <c r="E48" s="629">
        <v>0.7</v>
      </c>
      <c r="F48" s="687"/>
      <c r="G48" s="687"/>
      <c r="H48" s="778"/>
      <c r="I48" s="637"/>
      <c r="J48" s="688"/>
      <c r="K48" s="687"/>
      <c r="L48" s="687"/>
      <c r="M48" s="687"/>
      <c r="N48" s="687"/>
      <c r="O48" s="689"/>
      <c r="P48" s="688"/>
      <c r="Q48" s="687"/>
      <c r="R48" s="687"/>
      <c r="S48" s="687"/>
      <c r="T48" s="687"/>
      <c r="U48" s="689"/>
      <c r="V48" s="690"/>
      <c r="W48" s="637"/>
    </row>
    <row r="49" spans="1:23" ht="15.75">
      <c r="A49" s="638">
        <v>12</v>
      </c>
      <c r="B49" s="639" t="s">
        <v>345</v>
      </c>
      <c r="C49" s="648" t="s">
        <v>390</v>
      </c>
      <c r="D49" s="667">
        <v>2000</v>
      </c>
      <c r="E49" s="641">
        <v>0.6</v>
      </c>
      <c r="F49" s="674"/>
      <c r="G49" s="674"/>
      <c r="H49" s="776"/>
      <c r="I49" s="647"/>
      <c r="J49" s="675"/>
      <c r="K49" s="674"/>
      <c r="L49" s="674"/>
      <c r="M49" s="674"/>
      <c r="N49" s="674"/>
      <c r="O49" s="676"/>
      <c r="P49" s="675"/>
      <c r="Q49" s="674"/>
      <c r="R49" s="674"/>
      <c r="S49" s="674"/>
      <c r="T49" s="674"/>
      <c r="U49" s="676"/>
      <c r="V49" s="677"/>
      <c r="W49" s="647"/>
    </row>
    <row r="50" spans="1:23" ht="15.75">
      <c r="A50" s="638">
        <v>13</v>
      </c>
      <c r="B50" s="639" t="s">
        <v>346</v>
      </c>
      <c r="C50" s="639" t="s">
        <v>390</v>
      </c>
      <c r="D50" s="667">
        <v>2000</v>
      </c>
      <c r="E50" s="641">
        <v>0.5</v>
      </c>
      <c r="F50" s="674"/>
      <c r="G50" s="674"/>
      <c r="H50" s="776"/>
      <c r="I50" s="647"/>
      <c r="J50" s="675"/>
      <c r="K50" s="674"/>
      <c r="L50" s="674"/>
      <c r="M50" s="674"/>
      <c r="N50" s="674"/>
      <c r="O50" s="676"/>
      <c r="P50" s="675"/>
      <c r="Q50" s="674"/>
      <c r="R50" s="674"/>
      <c r="S50" s="674"/>
      <c r="T50" s="674"/>
      <c r="U50" s="676"/>
      <c r="V50" s="677"/>
      <c r="W50" s="647"/>
    </row>
    <row r="51" spans="1:23" ht="15.75">
      <c r="A51" s="638">
        <v>14</v>
      </c>
      <c r="B51" s="639" t="s">
        <v>347</v>
      </c>
      <c r="C51" s="648" t="s">
        <v>390</v>
      </c>
      <c r="D51" s="667">
        <v>2000</v>
      </c>
      <c r="E51" s="649">
        <v>0.4</v>
      </c>
      <c r="F51" s="674"/>
      <c r="G51" s="674"/>
      <c r="H51" s="776"/>
      <c r="I51" s="647"/>
      <c r="J51" s="675"/>
      <c r="K51" s="674"/>
      <c r="L51" s="674"/>
      <c r="M51" s="674"/>
      <c r="N51" s="674"/>
      <c r="O51" s="676"/>
      <c r="P51" s="675"/>
      <c r="Q51" s="674"/>
      <c r="R51" s="674"/>
      <c r="S51" s="674"/>
      <c r="T51" s="674"/>
      <c r="U51" s="676"/>
      <c r="V51" s="677"/>
      <c r="W51" s="647"/>
    </row>
    <row r="52" spans="1:23" ht="16.5" thickBot="1">
      <c r="A52" s="655">
        <v>15</v>
      </c>
      <c r="B52" s="656" t="s">
        <v>348</v>
      </c>
      <c r="C52" s="648" t="s">
        <v>390</v>
      </c>
      <c r="D52" s="691">
        <v>2000</v>
      </c>
      <c r="E52" s="659">
        <v>0.3</v>
      </c>
      <c r="F52" s="660"/>
      <c r="G52" s="660"/>
      <c r="H52" s="774"/>
      <c r="I52" s="661"/>
      <c r="J52" s="662"/>
      <c r="K52" s="660"/>
      <c r="L52" s="660"/>
      <c r="M52" s="660"/>
      <c r="N52" s="660"/>
      <c r="O52" s="663"/>
      <c r="P52" s="662"/>
      <c r="Q52" s="660"/>
      <c r="R52" s="660"/>
      <c r="S52" s="660"/>
      <c r="T52" s="660"/>
      <c r="U52" s="663"/>
      <c r="V52" s="664"/>
      <c r="W52" s="661"/>
    </row>
    <row r="53" spans="1:23" ht="15.75">
      <c r="A53" s="625">
        <v>16</v>
      </c>
      <c r="B53" s="626" t="s">
        <v>349</v>
      </c>
      <c r="C53" s="626" t="s">
        <v>390</v>
      </c>
      <c r="D53" s="628">
        <v>5000</v>
      </c>
      <c r="E53" s="629">
        <v>0.7</v>
      </c>
      <c r="F53" s="687"/>
      <c r="G53" s="687"/>
      <c r="H53" s="778"/>
      <c r="I53" s="637"/>
      <c r="J53" s="688"/>
      <c r="K53" s="687"/>
      <c r="L53" s="687"/>
      <c r="M53" s="687"/>
      <c r="N53" s="687"/>
      <c r="O53" s="689"/>
      <c r="P53" s="688"/>
      <c r="Q53" s="687"/>
      <c r="R53" s="687"/>
      <c r="S53" s="687"/>
      <c r="T53" s="687"/>
      <c r="U53" s="689"/>
      <c r="V53" s="690"/>
      <c r="W53" s="637"/>
    </row>
    <row r="54" spans="1:23" ht="15.75">
      <c r="A54" s="638">
        <v>17</v>
      </c>
      <c r="B54" s="639" t="s">
        <v>350</v>
      </c>
      <c r="C54" s="648" t="s">
        <v>390</v>
      </c>
      <c r="D54" s="667">
        <v>5000</v>
      </c>
      <c r="E54" s="641">
        <v>0.6</v>
      </c>
      <c r="F54" s="674"/>
      <c r="G54" s="674"/>
      <c r="H54" s="776"/>
      <c r="I54" s="647"/>
      <c r="J54" s="675"/>
      <c r="K54" s="674"/>
      <c r="L54" s="674"/>
      <c r="M54" s="674"/>
      <c r="N54" s="674"/>
      <c r="O54" s="676"/>
      <c r="P54" s="675"/>
      <c r="Q54" s="674"/>
      <c r="R54" s="674"/>
      <c r="S54" s="674"/>
      <c r="T54" s="674"/>
      <c r="U54" s="676"/>
      <c r="V54" s="677"/>
      <c r="W54" s="647"/>
    </row>
    <row r="55" spans="1:23" ht="15.75">
      <c r="A55" s="638">
        <v>18</v>
      </c>
      <c r="B55" s="639" t="s">
        <v>351</v>
      </c>
      <c r="C55" s="639" t="s">
        <v>390</v>
      </c>
      <c r="D55" s="667">
        <v>5000</v>
      </c>
      <c r="E55" s="641">
        <v>0.5</v>
      </c>
      <c r="F55" s="674"/>
      <c r="G55" s="674"/>
      <c r="H55" s="776"/>
      <c r="I55" s="647"/>
      <c r="J55" s="675"/>
      <c r="K55" s="674"/>
      <c r="L55" s="674"/>
      <c r="M55" s="674"/>
      <c r="N55" s="674"/>
      <c r="O55" s="676"/>
      <c r="P55" s="675"/>
      <c r="Q55" s="674"/>
      <c r="R55" s="674"/>
      <c r="S55" s="674"/>
      <c r="T55" s="674"/>
      <c r="U55" s="676"/>
      <c r="V55" s="677"/>
      <c r="W55" s="647"/>
    </row>
    <row r="56" spans="1:23" ht="15.75">
      <c r="A56" s="638">
        <v>19</v>
      </c>
      <c r="B56" s="639" t="s">
        <v>352</v>
      </c>
      <c r="C56" s="648" t="s">
        <v>390</v>
      </c>
      <c r="D56" s="667">
        <v>5000</v>
      </c>
      <c r="E56" s="649">
        <v>0.4</v>
      </c>
      <c r="F56" s="674"/>
      <c r="G56" s="674"/>
      <c r="H56" s="776"/>
      <c r="I56" s="647"/>
      <c r="J56" s="675"/>
      <c r="K56" s="674"/>
      <c r="L56" s="674"/>
      <c r="M56" s="674"/>
      <c r="N56" s="674"/>
      <c r="O56" s="676"/>
      <c r="P56" s="675"/>
      <c r="Q56" s="674"/>
      <c r="R56" s="674"/>
      <c r="S56" s="674"/>
      <c r="T56" s="674"/>
      <c r="U56" s="676"/>
      <c r="V56" s="677"/>
      <c r="W56" s="647"/>
    </row>
    <row r="57" spans="1:23" ht="16.5" thickBot="1">
      <c r="A57" s="655">
        <v>20</v>
      </c>
      <c r="B57" s="656" t="s">
        <v>353</v>
      </c>
      <c r="C57" s="648" t="s">
        <v>390</v>
      </c>
      <c r="D57" s="691">
        <v>5000</v>
      </c>
      <c r="E57" s="659">
        <v>0.3</v>
      </c>
      <c r="F57" s="660"/>
      <c r="G57" s="660"/>
      <c r="H57" s="774"/>
      <c r="I57" s="661"/>
      <c r="J57" s="662"/>
      <c r="K57" s="660"/>
      <c r="L57" s="660"/>
      <c r="M57" s="660"/>
      <c r="N57" s="660"/>
      <c r="O57" s="663"/>
      <c r="P57" s="662"/>
      <c r="Q57" s="660"/>
      <c r="R57" s="660"/>
      <c r="S57" s="660"/>
      <c r="T57" s="660"/>
      <c r="U57" s="663"/>
      <c r="V57" s="664"/>
      <c r="W57" s="661"/>
    </row>
    <row r="58" spans="1:23" ht="15.75">
      <c r="A58" s="625">
        <v>21</v>
      </c>
      <c r="B58" s="626" t="s">
        <v>354</v>
      </c>
      <c r="C58" s="626" t="s">
        <v>390</v>
      </c>
      <c r="D58" s="692">
        <v>10000</v>
      </c>
      <c r="E58" s="629">
        <v>0.7</v>
      </c>
      <c r="F58" s="687"/>
      <c r="G58" s="687"/>
      <c r="H58" s="778"/>
      <c r="I58" s="637"/>
      <c r="J58" s="688"/>
      <c r="K58" s="687"/>
      <c r="L58" s="687"/>
      <c r="M58" s="687"/>
      <c r="N58" s="687"/>
      <c r="O58" s="689"/>
      <c r="P58" s="688"/>
      <c r="Q58" s="687"/>
      <c r="R58" s="687"/>
      <c r="S58" s="687"/>
      <c r="T58" s="687"/>
      <c r="U58" s="689"/>
      <c r="V58" s="690"/>
      <c r="W58" s="637"/>
    </row>
    <row r="59" spans="1:23" ht="15.75">
      <c r="A59" s="638">
        <v>22</v>
      </c>
      <c r="B59" s="639" t="s">
        <v>355</v>
      </c>
      <c r="C59" s="648" t="s">
        <v>390</v>
      </c>
      <c r="D59" s="680">
        <v>10000</v>
      </c>
      <c r="E59" s="641">
        <v>0.6</v>
      </c>
      <c r="F59" s="674"/>
      <c r="G59" s="674"/>
      <c r="H59" s="776"/>
      <c r="I59" s="647"/>
      <c r="J59" s="675"/>
      <c r="K59" s="674"/>
      <c r="L59" s="674"/>
      <c r="M59" s="674"/>
      <c r="N59" s="674"/>
      <c r="O59" s="676"/>
      <c r="P59" s="675"/>
      <c r="Q59" s="674"/>
      <c r="R59" s="674"/>
      <c r="S59" s="674"/>
      <c r="T59" s="674"/>
      <c r="U59" s="676"/>
      <c r="V59" s="677"/>
      <c r="W59" s="647"/>
    </row>
    <row r="60" spans="1:23" ht="15.75">
      <c r="A60" s="638">
        <v>23</v>
      </c>
      <c r="B60" s="639" t="s">
        <v>356</v>
      </c>
      <c r="C60" s="639" t="s">
        <v>390</v>
      </c>
      <c r="D60" s="640">
        <v>10000</v>
      </c>
      <c r="E60" s="641">
        <v>0.5</v>
      </c>
      <c r="F60" s="674"/>
      <c r="G60" s="674"/>
      <c r="H60" s="776"/>
      <c r="I60" s="647"/>
      <c r="J60" s="675"/>
      <c r="K60" s="674"/>
      <c r="L60" s="674"/>
      <c r="M60" s="674"/>
      <c r="N60" s="674"/>
      <c r="O60" s="676"/>
      <c r="P60" s="675"/>
      <c r="Q60" s="674"/>
      <c r="R60" s="674"/>
      <c r="S60" s="674"/>
      <c r="T60" s="674"/>
      <c r="U60" s="676"/>
      <c r="V60" s="677"/>
      <c r="W60" s="647"/>
    </row>
    <row r="61" spans="1:23" ht="15.75">
      <c r="A61" s="638">
        <v>24</v>
      </c>
      <c r="B61" s="639" t="s">
        <v>357</v>
      </c>
      <c r="C61" s="648" t="s">
        <v>390</v>
      </c>
      <c r="D61" s="667">
        <v>10000</v>
      </c>
      <c r="E61" s="649">
        <v>0.4</v>
      </c>
      <c r="F61" s="674"/>
      <c r="G61" s="674"/>
      <c r="H61" s="776"/>
      <c r="I61" s="647"/>
      <c r="J61" s="675"/>
      <c r="K61" s="674"/>
      <c r="L61" s="674"/>
      <c r="M61" s="674"/>
      <c r="N61" s="674"/>
      <c r="O61" s="676"/>
      <c r="P61" s="675"/>
      <c r="Q61" s="674"/>
      <c r="R61" s="674"/>
      <c r="S61" s="674"/>
      <c r="T61" s="674"/>
      <c r="U61" s="676"/>
      <c r="V61" s="677"/>
      <c r="W61" s="647"/>
    </row>
    <row r="62" spans="1:23" ht="16.5" thickBot="1">
      <c r="A62" s="655">
        <v>25</v>
      </c>
      <c r="B62" s="656" t="s">
        <v>358</v>
      </c>
      <c r="C62" s="656" t="s">
        <v>390</v>
      </c>
      <c r="D62" s="691">
        <v>10000</v>
      </c>
      <c r="E62" s="659">
        <v>0.3</v>
      </c>
      <c r="F62" s="660"/>
      <c r="G62" s="660"/>
      <c r="H62" s="774"/>
      <c r="I62" s="661"/>
      <c r="J62" s="662"/>
      <c r="K62" s="660"/>
      <c r="L62" s="660"/>
      <c r="M62" s="660"/>
      <c r="N62" s="660"/>
      <c r="O62" s="663"/>
      <c r="P62" s="662"/>
      <c r="Q62" s="660"/>
      <c r="R62" s="660"/>
      <c r="S62" s="660"/>
      <c r="T62" s="660"/>
      <c r="U62" s="663"/>
      <c r="V62" s="664"/>
      <c r="W62" s="661"/>
    </row>
    <row r="63" spans="1:23" ht="15.75">
      <c r="A63" s="665">
        <v>26</v>
      </c>
      <c r="B63" s="666" t="s">
        <v>359</v>
      </c>
      <c r="C63" s="666" t="s">
        <v>390</v>
      </c>
      <c r="D63" s="693">
        <v>20000</v>
      </c>
      <c r="E63" s="668">
        <v>0.7</v>
      </c>
      <c r="F63" s="669"/>
      <c r="G63" s="669"/>
      <c r="H63" s="775"/>
      <c r="I63" s="670"/>
      <c r="J63" s="671"/>
      <c r="K63" s="669"/>
      <c r="L63" s="669"/>
      <c r="M63" s="669"/>
      <c r="N63" s="669"/>
      <c r="O63" s="672"/>
      <c r="P63" s="671"/>
      <c r="Q63" s="669"/>
      <c r="R63" s="669"/>
      <c r="S63" s="669"/>
      <c r="T63" s="669"/>
      <c r="U63" s="672"/>
      <c r="V63" s="673"/>
      <c r="W63" s="670"/>
    </row>
    <row r="64" spans="1:23" ht="15.75">
      <c r="A64" s="638">
        <v>27</v>
      </c>
      <c r="B64" s="639" t="s">
        <v>360</v>
      </c>
      <c r="C64" s="648" t="s">
        <v>390</v>
      </c>
      <c r="D64" s="680">
        <v>20000</v>
      </c>
      <c r="E64" s="641">
        <v>0.6</v>
      </c>
      <c r="F64" s="674"/>
      <c r="G64" s="674"/>
      <c r="H64" s="776"/>
      <c r="I64" s="647"/>
      <c r="J64" s="675"/>
      <c r="K64" s="674"/>
      <c r="L64" s="674"/>
      <c r="M64" s="674"/>
      <c r="N64" s="674"/>
      <c r="O64" s="676"/>
      <c r="P64" s="675"/>
      <c r="Q64" s="674"/>
      <c r="R64" s="674"/>
      <c r="S64" s="674"/>
      <c r="T64" s="674"/>
      <c r="U64" s="676"/>
      <c r="V64" s="677"/>
      <c r="W64" s="647"/>
    </row>
    <row r="65" spans="1:23" ht="15.75">
      <c r="A65" s="638">
        <v>28</v>
      </c>
      <c r="B65" s="639" t="s">
        <v>361</v>
      </c>
      <c r="C65" s="639" t="s">
        <v>390</v>
      </c>
      <c r="D65" s="680">
        <v>20000</v>
      </c>
      <c r="E65" s="641">
        <v>0.5</v>
      </c>
      <c r="F65" s="674"/>
      <c r="G65" s="674"/>
      <c r="H65" s="776"/>
      <c r="I65" s="647"/>
      <c r="J65" s="675"/>
      <c r="K65" s="674"/>
      <c r="L65" s="674"/>
      <c r="M65" s="674"/>
      <c r="N65" s="674"/>
      <c r="O65" s="676"/>
      <c r="P65" s="675"/>
      <c r="Q65" s="674"/>
      <c r="R65" s="674"/>
      <c r="S65" s="674"/>
      <c r="T65" s="674"/>
      <c r="U65" s="676"/>
      <c r="V65" s="677"/>
      <c r="W65" s="647"/>
    </row>
    <row r="66" spans="1:23" ht="15.75">
      <c r="A66" s="638">
        <v>29</v>
      </c>
      <c r="B66" s="639" t="s">
        <v>362</v>
      </c>
      <c r="C66" s="648" t="s">
        <v>390</v>
      </c>
      <c r="D66" s="680">
        <v>20000</v>
      </c>
      <c r="E66" s="649">
        <v>0.4</v>
      </c>
      <c r="F66" s="674"/>
      <c r="G66" s="674"/>
      <c r="H66" s="776"/>
      <c r="I66" s="647"/>
      <c r="J66" s="675"/>
      <c r="K66" s="674"/>
      <c r="L66" s="674"/>
      <c r="M66" s="674"/>
      <c r="N66" s="674"/>
      <c r="O66" s="676"/>
      <c r="P66" s="675"/>
      <c r="Q66" s="674"/>
      <c r="R66" s="674"/>
      <c r="S66" s="674"/>
      <c r="T66" s="674"/>
      <c r="U66" s="676"/>
      <c r="V66" s="677"/>
      <c r="W66" s="647"/>
    </row>
    <row r="67" spans="1:23" ht="16.5" thickBot="1">
      <c r="A67" s="678">
        <v>30</v>
      </c>
      <c r="B67" s="679" t="s">
        <v>363</v>
      </c>
      <c r="C67" s="679" t="s">
        <v>390</v>
      </c>
      <c r="D67" s="680">
        <v>20000</v>
      </c>
      <c r="E67" s="681">
        <v>0.3</v>
      </c>
      <c r="F67" s="682"/>
      <c r="G67" s="682"/>
      <c r="H67" s="777"/>
      <c r="I67" s="683"/>
      <c r="J67" s="684"/>
      <c r="K67" s="682"/>
      <c r="L67" s="682"/>
      <c r="M67" s="682"/>
      <c r="N67" s="682"/>
      <c r="O67" s="685"/>
      <c r="P67" s="684"/>
      <c r="Q67" s="682"/>
      <c r="R67" s="682"/>
      <c r="S67" s="682"/>
      <c r="T67" s="682"/>
      <c r="U67" s="685"/>
      <c r="V67" s="686"/>
      <c r="W67" s="683"/>
    </row>
    <row r="68" spans="1:23" ht="15.75">
      <c r="A68" s="625">
        <v>31</v>
      </c>
      <c r="B68" s="626" t="s">
        <v>364</v>
      </c>
      <c r="C68" s="626" t="s">
        <v>390</v>
      </c>
      <c r="D68" s="692">
        <v>40000</v>
      </c>
      <c r="E68" s="629">
        <v>0.7</v>
      </c>
      <c r="F68" s="687"/>
      <c r="G68" s="687"/>
      <c r="H68" s="778"/>
      <c r="I68" s="637"/>
      <c r="J68" s="688"/>
      <c r="K68" s="687"/>
      <c r="L68" s="687"/>
      <c r="M68" s="687"/>
      <c r="N68" s="687"/>
      <c r="O68" s="689"/>
      <c r="P68" s="688"/>
      <c r="Q68" s="687"/>
      <c r="R68" s="687"/>
      <c r="S68" s="687"/>
      <c r="T68" s="687"/>
      <c r="U68" s="689"/>
      <c r="V68" s="690"/>
      <c r="W68" s="637"/>
    </row>
    <row r="69" spans="1:23" ht="15.75">
      <c r="A69" s="638">
        <v>32</v>
      </c>
      <c r="B69" s="639" t="s">
        <v>365</v>
      </c>
      <c r="C69" s="648" t="s">
        <v>390</v>
      </c>
      <c r="D69" s="680">
        <v>40000</v>
      </c>
      <c r="E69" s="641">
        <v>0.6</v>
      </c>
      <c r="F69" s="674"/>
      <c r="G69" s="674"/>
      <c r="H69" s="776"/>
      <c r="I69" s="647"/>
      <c r="J69" s="675"/>
      <c r="K69" s="674"/>
      <c r="L69" s="674"/>
      <c r="M69" s="674"/>
      <c r="N69" s="674"/>
      <c r="O69" s="676"/>
      <c r="P69" s="675"/>
      <c r="Q69" s="674"/>
      <c r="R69" s="674"/>
      <c r="S69" s="674"/>
      <c r="T69" s="674"/>
      <c r="U69" s="676"/>
      <c r="V69" s="677"/>
      <c r="W69" s="647"/>
    </row>
    <row r="70" spans="1:23" ht="15.75">
      <c r="A70" s="638">
        <v>33</v>
      </c>
      <c r="B70" s="639" t="s">
        <v>366</v>
      </c>
      <c r="C70" s="639" t="s">
        <v>390</v>
      </c>
      <c r="D70" s="680">
        <v>40000</v>
      </c>
      <c r="E70" s="641">
        <v>0.5</v>
      </c>
      <c r="F70" s="674"/>
      <c r="G70" s="674"/>
      <c r="H70" s="776"/>
      <c r="I70" s="647"/>
      <c r="J70" s="675"/>
      <c r="K70" s="674"/>
      <c r="L70" s="674"/>
      <c r="M70" s="674"/>
      <c r="N70" s="674"/>
      <c r="O70" s="676"/>
      <c r="P70" s="675"/>
      <c r="Q70" s="674"/>
      <c r="R70" s="674"/>
      <c r="S70" s="674"/>
      <c r="T70" s="674"/>
      <c r="U70" s="676"/>
      <c r="V70" s="677"/>
      <c r="W70" s="647"/>
    </row>
    <row r="71" spans="1:23" ht="15.75">
      <c r="A71" s="638">
        <v>34</v>
      </c>
      <c r="B71" s="639" t="s">
        <v>367</v>
      </c>
      <c r="C71" s="648" t="s">
        <v>390</v>
      </c>
      <c r="D71" s="680">
        <v>40000</v>
      </c>
      <c r="E71" s="649">
        <v>0.4</v>
      </c>
      <c r="F71" s="674"/>
      <c r="G71" s="674"/>
      <c r="H71" s="776"/>
      <c r="I71" s="647"/>
      <c r="J71" s="675"/>
      <c r="K71" s="674"/>
      <c r="L71" s="674"/>
      <c r="M71" s="674"/>
      <c r="N71" s="674"/>
      <c r="O71" s="676"/>
      <c r="P71" s="675"/>
      <c r="Q71" s="674"/>
      <c r="R71" s="674"/>
      <c r="S71" s="674"/>
      <c r="T71" s="674"/>
      <c r="U71" s="676"/>
      <c r="V71" s="677"/>
      <c r="W71" s="647"/>
    </row>
    <row r="72" spans="1:23" ht="16.5" thickBot="1">
      <c r="A72" s="655">
        <v>35</v>
      </c>
      <c r="B72" s="656" t="s">
        <v>368</v>
      </c>
      <c r="C72" s="656" t="s">
        <v>390</v>
      </c>
      <c r="D72" s="658">
        <v>40000</v>
      </c>
      <c r="E72" s="659">
        <v>0.3</v>
      </c>
      <c r="F72" s="660"/>
      <c r="G72" s="660"/>
      <c r="H72" s="774"/>
      <c r="I72" s="661"/>
      <c r="J72" s="662"/>
      <c r="K72" s="660"/>
      <c r="L72" s="660"/>
      <c r="M72" s="660"/>
      <c r="N72" s="660"/>
      <c r="O72" s="663"/>
      <c r="P72" s="662"/>
      <c r="Q72" s="660"/>
      <c r="R72" s="660"/>
      <c r="S72" s="660"/>
      <c r="T72" s="660"/>
      <c r="U72" s="663"/>
      <c r="V72" s="664"/>
      <c r="W72" s="661"/>
    </row>
    <row r="73" spans="1:23" ht="15.75">
      <c r="A73" s="625">
        <v>36</v>
      </c>
      <c r="B73" s="626" t="s">
        <v>369</v>
      </c>
      <c r="C73" s="626" t="s">
        <v>390</v>
      </c>
      <c r="D73" s="779" t="s">
        <v>379</v>
      </c>
      <c r="E73" s="629">
        <v>0.7</v>
      </c>
      <c r="F73" s="687"/>
      <c r="G73" s="687"/>
      <c r="H73" s="778"/>
      <c r="I73" s="637"/>
      <c r="J73" s="688"/>
      <c r="K73" s="687"/>
      <c r="L73" s="687"/>
      <c r="M73" s="687"/>
      <c r="N73" s="687"/>
      <c r="O73" s="689"/>
      <c r="P73" s="688"/>
      <c r="Q73" s="687"/>
      <c r="R73" s="687"/>
      <c r="S73" s="687"/>
      <c r="T73" s="687"/>
      <c r="U73" s="689"/>
      <c r="V73" s="690"/>
      <c r="W73" s="637"/>
    </row>
    <row r="74" spans="1:23" ht="15.75">
      <c r="A74" s="638">
        <v>37</v>
      </c>
      <c r="B74" s="639" t="s">
        <v>370</v>
      </c>
      <c r="C74" s="639" t="s">
        <v>390</v>
      </c>
      <c r="D74" s="780" t="s">
        <v>379</v>
      </c>
      <c r="E74" s="641">
        <v>0.6</v>
      </c>
      <c r="F74" s="674"/>
      <c r="G74" s="674"/>
      <c r="H74" s="776"/>
      <c r="I74" s="670"/>
      <c r="J74" s="671"/>
      <c r="K74" s="669"/>
      <c r="L74" s="669"/>
      <c r="M74" s="669"/>
      <c r="N74" s="669"/>
      <c r="O74" s="672"/>
      <c r="P74" s="671"/>
      <c r="Q74" s="669"/>
      <c r="R74" s="669"/>
      <c r="S74" s="669"/>
      <c r="T74" s="669"/>
      <c r="U74" s="672"/>
      <c r="V74" s="673"/>
      <c r="W74" s="670"/>
    </row>
    <row r="75" spans="1:23" ht="15.75">
      <c r="A75" s="638">
        <v>38</v>
      </c>
      <c r="B75" s="639" t="s">
        <v>371</v>
      </c>
      <c r="C75" s="639" t="s">
        <v>390</v>
      </c>
      <c r="D75" s="780" t="s">
        <v>379</v>
      </c>
      <c r="E75" s="641">
        <v>0.5</v>
      </c>
      <c r="F75" s="674"/>
      <c r="G75" s="674"/>
      <c r="H75" s="776"/>
      <c r="I75" s="670"/>
      <c r="J75" s="671"/>
      <c r="K75" s="669"/>
      <c r="L75" s="669"/>
      <c r="M75" s="669"/>
      <c r="N75" s="669"/>
      <c r="O75" s="672"/>
      <c r="P75" s="671"/>
      <c r="Q75" s="669"/>
      <c r="R75" s="669"/>
      <c r="S75" s="669"/>
      <c r="T75" s="669"/>
      <c r="U75" s="672"/>
      <c r="V75" s="673"/>
      <c r="W75" s="670"/>
    </row>
    <row r="76" spans="1:23" ht="15.75">
      <c r="A76" s="638">
        <v>39</v>
      </c>
      <c r="B76" s="639" t="s">
        <v>372</v>
      </c>
      <c r="C76" s="639" t="s">
        <v>390</v>
      </c>
      <c r="D76" s="780" t="s">
        <v>379</v>
      </c>
      <c r="E76" s="649">
        <v>0.4</v>
      </c>
      <c r="F76" s="674"/>
      <c r="G76" s="674"/>
      <c r="H76" s="776"/>
      <c r="I76" s="670"/>
      <c r="J76" s="671"/>
      <c r="K76" s="669"/>
      <c r="L76" s="669"/>
      <c r="M76" s="669"/>
      <c r="N76" s="669"/>
      <c r="O76" s="672"/>
      <c r="P76" s="671"/>
      <c r="Q76" s="669"/>
      <c r="R76" s="669"/>
      <c r="S76" s="669"/>
      <c r="T76" s="669"/>
      <c r="U76" s="672"/>
      <c r="V76" s="673"/>
      <c r="W76" s="670"/>
    </row>
    <row r="77" spans="1:23" ht="16.5" thickBot="1">
      <c r="A77" s="655">
        <v>40</v>
      </c>
      <c r="B77" s="656" t="s">
        <v>373</v>
      </c>
      <c r="C77" s="656" t="s">
        <v>390</v>
      </c>
      <c r="D77" s="781" t="s">
        <v>379</v>
      </c>
      <c r="E77" s="659">
        <v>0.3</v>
      </c>
      <c r="F77" s="660"/>
      <c r="G77" s="660"/>
      <c r="H77" s="774"/>
      <c r="I77" s="694"/>
      <c r="J77" s="695"/>
      <c r="K77" s="696"/>
      <c r="L77" s="696"/>
      <c r="M77" s="696"/>
      <c r="N77" s="696"/>
      <c r="O77" s="697"/>
      <c r="P77" s="695"/>
      <c r="Q77" s="696"/>
      <c r="R77" s="696"/>
      <c r="S77" s="696"/>
      <c r="T77" s="696"/>
      <c r="U77" s="697"/>
      <c r="V77" s="698"/>
      <c r="W77" s="694"/>
    </row>
    <row r="78" spans="1:23" ht="15.75">
      <c r="A78" s="625">
        <v>41</v>
      </c>
      <c r="B78" s="626" t="s">
        <v>374</v>
      </c>
      <c r="C78" s="626" t="s">
        <v>390</v>
      </c>
      <c r="D78" s="782" t="s">
        <v>380</v>
      </c>
      <c r="E78" s="629">
        <v>0.7</v>
      </c>
      <c r="F78" s="687"/>
      <c r="G78" s="687"/>
      <c r="H78" s="778"/>
      <c r="I78" s="637"/>
      <c r="J78" s="688"/>
      <c r="K78" s="687"/>
      <c r="L78" s="687"/>
      <c r="M78" s="687"/>
      <c r="N78" s="687"/>
      <c r="O78" s="689"/>
      <c r="P78" s="688"/>
      <c r="Q78" s="687"/>
      <c r="R78" s="687"/>
      <c r="S78" s="687"/>
      <c r="T78" s="687"/>
      <c r="U78" s="689"/>
      <c r="V78" s="690"/>
      <c r="W78" s="637"/>
    </row>
    <row r="79" spans="1:23" ht="15.75">
      <c r="A79" s="638">
        <v>42</v>
      </c>
      <c r="B79" s="639" t="s">
        <v>375</v>
      </c>
      <c r="C79" s="639" t="s">
        <v>390</v>
      </c>
      <c r="D79" s="783" t="s">
        <v>380</v>
      </c>
      <c r="E79" s="641">
        <v>0.6</v>
      </c>
      <c r="F79" s="674"/>
      <c r="G79" s="674"/>
      <c r="H79" s="776"/>
      <c r="I79" s="647"/>
      <c r="J79" s="675"/>
      <c r="K79" s="674"/>
      <c r="L79" s="674"/>
      <c r="M79" s="674"/>
      <c r="N79" s="674"/>
      <c r="O79" s="676"/>
      <c r="P79" s="675"/>
      <c r="Q79" s="674"/>
      <c r="R79" s="674"/>
      <c r="S79" s="674"/>
      <c r="T79" s="674"/>
      <c r="U79" s="676"/>
      <c r="V79" s="677"/>
      <c r="W79" s="647"/>
    </row>
    <row r="80" spans="1:23" ht="15.75">
      <c r="A80" s="638">
        <v>43</v>
      </c>
      <c r="B80" s="639" t="s">
        <v>376</v>
      </c>
      <c r="C80" s="639" t="s">
        <v>390</v>
      </c>
      <c r="D80" s="783" t="s">
        <v>380</v>
      </c>
      <c r="E80" s="641">
        <v>0.5</v>
      </c>
      <c r="F80" s="674"/>
      <c r="G80" s="674"/>
      <c r="H80" s="776"/>
      <c r="I80" s="647"/>
      <c r="J80" s="675"/>
      <c r="K80" s="674"/>
      <c r="L80" s="674"/>
      <c r="M80" s="674"/>
      <c r="N80" s="674"/>
      <c r="O80" s="676"/>
      <c r="P80" s="675"/>
      <c r="Q80" s="674"/>
      <c r="R80" s="674"/>
      <c r="S80" s="674"/>
      <c r="T80" s="674"/>
      <c r="U80" s="676"/>
      <c r="V80" s="677"/>
      <c r="W80" s="647"/>
    </row>
    <row r="81" spans="1:23" ht="15.75">
      <c r="A81" s="638">
        <v>44</v>
      </c>
      <c r="B81" s="639" t="s">
        <v>377</v>
      </c>
      <c r="C81" s="639" t="s">
        <v>390</v>
      </c>
      <c r="D81" s="783" t="s">
        <v>380</v>
      </c>
      <c r="E81" s="649">
        <v>0.4</v>
      </c>
      <c r="F81" s="674"/>
      <c r="G81" s="674"/>
      <c r="H81" s="776"/>
      <c r="I81" s="647"/>
      <c r="J81" s="675"/>
      <c r="K81" s="674"/>
      <c r="L81" s="674"/>
      <c r="M81" s="674"/>
      <c r="N81" s="674"/>
      <c r="O81" s="676"/>
      <c r="P81" s="675"/>
      <c r="Q81" s="674"/>
      <c r="R81" s="674"/>
      <c r="S81" s="674"/>
      <c r="T81" s="674"/>
      <c r="U81" s="676"/>
      <c r="V81" s="677"/>
      <c r="W81" s="647"/>
    </row>
    <row r="82" spans="1:23" ht="16.5" thickBot="1">
      <c r="A82" s="655">
        <v>45</v>
      </c>
      <c r="B82" s="656" t="s">
        <v>378</v>
      </c>
      <c r="C82" s="656" t="s">
        <v>390</v>
      </c>
      <c r="D82" s="784" t="s">
        <v>380</v>
      </c>
      <c r="E82" s="659">
        <v>0.3</v>
      </c>
      <c r="F82" s="660"/>
      <c r="G82" s="660"/>
      <c r="H82" s="785"/>
      <c r="I82" s="661"/>
      <c r="J82" s="662"/>
      <c r="K82" s="660"/>
      <c r="L82" s="660"/>
      <c r="M82" s="660"/>
      <c r="N82" s="660"/>
      <c r="O82" s="663"/>
      <c r="P82" s="662"/>
      <c r="Q82" s="660"/>
      <c r="R82" s="660"/>
      <c r="S82" s="660"/>
      <c r="T82" s="660"/>
      <c r="U82" s="663"/>
      <c r="V82" s="664"/>
      <c r="W82" s="661"/>
    </row>
    <row r="83" spans="1:22" ht="12.75">
      <c r="A83" s="376"/>
      <c r="B83" s="376"/>
      <c r="C83" s="376"/>
      <c r="D83" s="376"/>
      <c r="E83" s="376"/>
      <c r="F83" s="377"/>
      <c r="G83" s="377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378"/>
    </row>
    <row r="84" spans="1:23" ht="18">
      <c r="A84" s="702" t="s">
        <v>391</v>
      </c>
      <c r="B84" s="703"/>
      <c r="C84" s="703"/>
      <c r="D84" s="703"/>
      <c r="E84" s="703"/>
      <c r="F84" s="4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</row>
    <row r="85" spans="1:23" ht="18">
      <c r="A85" s="702" t="s">
        <v>392</v>
      </c>
      <c r="B85" s="703"/>
      <c r="C85" s="703"/>
      <c r="D85" s="703"/>
      <c r="E85" s="703"/>
      <c r="F85" s="4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</row>
    <row r="86" spans="1:23" ht="18">
      <c r="A86" s="704" t="s">
        <v>393</v>
      </c>
      <c r="B86" s="703"/>
      <c r="C86" s="703"/>
      <c r="D86" s="703"/>
      <c r="E86" s="703"/>
      <c r="F86" s="4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</row>
    <row r="88" spans="1:2" ht="18">
      <c r="A88" s="603" t="s">
        <v>325</v>
      </c>
      <c r="B88" s="372"/>
    </row>
    <row r="89" spans="1:2" ht="15.75" thickBot="1">
      <c r="A89" s="372"/>
      <c r="B89" s="372"/>
    </row>
    <row r="90" spans="1:22" ht="30">
      <c r="A90" s="604" t="s">
        <v>33</v>
      </c>
      <c r="B90" s="605" t="s">
        <v>326</v>
      </c>
      <c r="C90" s="1061" t="s">
        <v>243</v>
      </c>
      <c r="D90" s="1059" t="s">
        <v>327</v>
      </c>
      <c r="E90" s="1059" t="s">
        <v>328</v>
      </c>
      <c r="F90" s="1048" t="s">
        <v>329</v>
      </c>
      <c r="G90" s="1048"/>
      <c r="H90" s="1050" t="s">
        <v>270</v>
      </c>
      <c r="I90" s="1053" t="s">
        <v>330</v>
      </c>
      <c r="J90" s="1054"/>
      <c r="K90" s="1054"/>
      <c r="L90" s="1054"/>
      <c r="M90" s="1054"/>
      <c r="N90" s="1055"/>
      <c r="O90" s="1053" t="s">
        <v>331</v>
      </c>
      <c r="P90" s="1054"/>
      <c r="Q90" s="1054"/>
      <c r="R90" s="1054"/>
      <c r="S90" s="1054"/>
      <c r="T90" s="1055"/>
      <c r="U90" s="606"/>
      <c r="V90" s="607"/>
    </row>
    <row r="91" spans="1:22" ht="72">
      <c r="A91" s="608"/>
      <c r="B91" s="609"/>
      <c r="C91" s="1062"/>
      <c r="D91" s="1063"/>
      <c r="E91" s="1063"/>
      <c r="F91" s="1064"/>
      <c r="G91" s="1064"/>
      <c r="H91" s="1052"/>
      <c r="I91" s="612" t="s">
        <v>247</v>
      </c>
      <c r="J91" s="610" t="s">
        <v>249</v>
      </c>
      <c r="K91" s="610" t="s">
        <v>332</v>
      </c>
      <c r="L91" s="613" t="s">
        <v>248</v>
      </c>
      <c r="M91" s="613" t="s">
        <v>333</v>
      </c>
      <c r="N91" s="614" t="s">
        <v>45</v>
      </c>
      <c r="O91" s="615" t="s">
        <v>247</v>
      </c>
      <c r="P91" s="613" t="s">
        <v>249</v>
      </c>
      <c r="Q91" s="613" t="s">
        <v>332</v>
      </c>
      <c r="R91" s="613" t="s">
        <v>248</v>
      </c>
      <c r="S91" s="613" t="s">
        <v>333</v>
      </c>
      <c r="T91" s="614" t="s">
        <v>45</v>
      </c>
      <c r="U91" s="1065" t="s">
        <v>250</v>
      </c>
      <c r="V91" s="1066"/>
    </row>
    <row r="92" spans="1:22" ht="15">
      <c r="A92" s="616"/>
      <c r="B92" s="617"/>
      <c r="C92" s="617"/>
      <c r="D92" s="610" t="s">
        <v>251</v>
      </c>
      <c r="E92" s="610" t="s">
        <v>143</v>
      </c>
      <c r="F92" s="610" t="s">
        <v>41</v>
      </c>
      <c r="G92" s="610" t="s">
        <v>42</v>
      </c>
      <c r="H92" s="611" t="s">
        <v>39</v>
      </c>
      <c r="I92" s="612" t="s">
        <v>252</v>
      </c>
      <c r="J92" s="610" t="s">
        <v>252</v>
      </c>
      <c r="K92" s="610" t="s">
        <v>252</v>
      </c>
      <c r="L92" s="610" t="s">
        <v>253</v>
      </c>
      <c r="M92" s="610" t="s">
        <v>253</v>
      </c>
      <c r="N92" s="611" t="s">
        <v>253</v>
      </c>
      <c r="O92" s="612" t="s">
        <v>252</v>
      </c>
      <c r="P92" s="610" t="s">
        <v>254</v>
      </c>
      <c r="Q92" s="610" t="s">
        <v>253</v>
      </c>
      <c r="R92" s="610" t="s">
        <v>253</v>
      </c>
      <c r="S92" s="610" t="s">
        <v>253</v>
      </c>
      <c r="T92" s="611" t="s">
        <v>254</v>
      </c>
      <c r="U92" s="618" t="s">
        <v>255</v>
      </c>
      <c r="V92" s="611" t="s">
        <v>256</v>
      </c>
    </row>
    <row r="93" spans="1:22" ht="15.75" thickBot="1">
      <c r="A93" s="619"/>
      <c r="B93" s="620">
        <v>1</v>
      </c>
      <c r="C93" s="620">
        <v>2</v>
      </c>
      <c r="D93" s="621">
        <v>7</v>
      </c>
      <c r="E93" s="621"/>
      <c r="F93" s="620">
        <v>3</v>
      </c>
      <c r="G93" s="620">
        <v>4</v>
      </c>
      <c r="H93" s="622">
        <v>10</v>
      </c>
      <c r="I93" s="619">
        <v>11</v>
      </c>
      <c r="J93" s="620">
        <v>12</v>
      </c>
      <c r="K93" s="620">
        <v>13</v>
      </c>
      <c r="L93" s="620">
        <v>14</v>
      </c>
      <c r="M93" s="620">
        <v>15</v>
      </c>
      <c r="N93" s="623">
        <v>16</v>
      </c>
      <c r="O93" s="619">
        <v>17</v>
      </c>
      <c r="P93" s="620">
        <v>18</v>
      </c>
      <c r="Q93" s="620">
        <v>19</v>
      </c>
      <c r="R93" s="620">
        <v>20</v>
      </c>
      <c r="S93" s="620">
        <v>21</v>
      </c>
      <c r="T93" s="623">
        <v>22</v>
      </c>
      <c r="U93" s="624">
        <v>23</v>
      </c>
      <c r="V93" s="622">
        <v>24</v>
      </c>
    </row>
    <row r="94" spans="1:22" ht="15.75">
      <c r="A94" s="625">
        <v>1</v>
      </c>
      <c r="B94" s="626" t="s">
        <v>334</v>
      </c>
      <c r="C94" s="627" t="s">
        <v>69</v>
      </c>
      <c r="D94" s="628">
        <v>100</v>
      </c>
      <c r="E94" s="629">
        <v>0.7</v>
      </c>
      <c r="F94" s="630"/>
      <c r="G94" s="630"/>
      <c r="H94" s="631"/>
      <c r="I94" s="632"/>
      <c r="J94" s="633"/>
      <c r="K94" s="633"/>
      <c r="L94" s="633"/>
      <c r="M94" s="633"/>
      <c r="N94" s="634"/>
      <c r="O94" s="632"/>
      <c r="P94" s="633"/>
      <c r="Q94" s="633"/>
      <c r="R94" s="633"/>
      <c r="S94" s="633"/>
      <c r="T94" s="635"/>
      <c r="U94" s="636"/>
      <c r="V94" s="637"/>
    </row>
    <row r="95" spans="1:22" ht="15.75">
      <c r="A95" s="638">
        <v>2</v>
      </c>
      <c r="B95" s="639" t="s">
        <v>335</v>
      </c>
      <c r="C95" s="639" t="s">
        <v>69</v>
      </c>
      <c r="D95" s="640">
        <v>100</v>
      </c>
      <c r="E95" s="641">
        <v>0.6</v>
      </c>
      <c r="F95" s="642"/>
      <c r="G95" s="642"/>
      <c r="H95" s="643"/>
      <c r="I95" s="644"/>
      <c r="J95" s="642"/>
      <c r="K95" s="642"/>
      <c r="L95" s="642"/>
      <c r="M95" s="642"/>
      <c r="N95" s="645"/>
      <c r="O95" s="644"/>
      <c r="P95" s="642"/>
      <c r="Q95" s="642"/>
      <c r="R95" s="642"/>
      <c r="S95" s="642"/>
      <c r="T95" s="645"/>
      <c r="U95" s="646"/>
      <c r="V95" s="647"/>
    </row>
    <row r="96" spans="1:22" ht="15.75">
      <c r="A96" s="638">
        <v>3</v>
      </c>
      <c r="B96" s="639" t="s">
        <v>336</v>
      </c>
      <c r="C96" s="648" t="s">
        <v>69</v>
      </c>
      <c r="D96" s="640">
        <v>100</v>
      </c>
      <c r="E96" s="641">
        <v>0.5</v>
      </c>
      <c r="F96" s="642"/>
      <c r="G96" s="642"/>
      <c r="H96" s="643"/>
      <c r="I96" s="644"/>
      <c r="J96" s="642"/>
      <c r="K96" s="642"/>
      <c r="L96" s="642"/>
      <c r="M96" s="642"/>
      <c r="N96" s="645"/>
      <c r="O96" s="644"/>
      <c r="P96" s="642"/>
      <c r="Q96" s="642"/>
      <c r="R96" s="642"/>
      <c r="S96" s="642"/>
      <c r="T96" s="645"/>
      <c r="U96" s="646"/>
      <c r="V96" s="647"/>
    </row>
    <row r="97" spans="1:22" ht="15.75">
      <c r="A97" s="638">
        <v>4</v>
      </c>
      <c r="B97" s="639" t="s">
        <v>337</v>
      </c>
      <c r="C97" s="639" t="s">
        <v>69</v>
      </c>
      <c r="D97" s="640">
        <v>100</v>
      </c>
      <c r="E97" s="649">
        <v>0.4</v>
      </c>
      <c r="F97" s="650"/>
      <c r="G97" s="650"/>
      <c r="H97" s="651"/>
      <c r="I97" s="652"/>
      <c r="J97" s="650"/>
      <c r="K97" s="650"/>
      <c r="L97" s="650"/>
      <c r="M97" s="650"/>
      <c r="N97" s="653"/>
      <c r="O97" s="652"/>
      <c r="P97" s="650"/>
      <c r="Q97" s="650"/>
      <c r="R97" s="650"/>
      <c r="S97" s="650"/>
      <c r="T97" s="653"/>
      <c r="U97" s="654"/>
      <c r="V97" s="651"/>
    </row>
    <row r="98" spans="1:22" ht="16.5" thickBot="1">
      <c r="A98" s="655">
        <v>5</v>
      </c>
      <c r="B98" s="656" t="s">
        <v>338</v>
      </c>
      <c r="C98" s="657" t="s">
        <v>69</v>
      </c>
      <c r="D98" s="658">
        <v>100</v>
      </c>
      <c r="E98" s="659">
        <v>0.3</v>
      </c>
      <c r="F98" s="660"/>
      <c r="G98" s="660"/>
      <c r="H98" s="661"/>
      <c r="I98" s="662"/>
      <c r="J98" s="660"/>
      <c r="K98" s="660"/>
      <c r="L98" s="660"/>
      <c r="M98" s="660"/>
      <c r="N98" s="663"/>
      <c r="O98" s="662"/>
      <c r="P98" s="660"/>
      <c r="Q98" s="660"/>
      <c r="R98" s="660"/>
      <c r="S98" s="660"/>
      <c r="T98" s="663"/>
      <c r="U98" s="664"/>
      <c r="V98" s="661"/>
    </row>
    <row r="99" spans="1:22" ht="15.75">
      <c r="A99" s="665">
        <v>6</v>
      </c>
      <c r="B99" s="666" t="s">
        <v>339</v>
      </c>
      <c r="C99" s="666" t="s">
        <v>69</v>
      </c>
      <c r="D99" s="667">
        <v>300</v>
      </c>
      <c r="E99" s="668">
        <v>0.7</v>
      </c>
      <c r="F99" s="669"/>
      <c r="G99" s="669"/>
      <c r="H99" s="670"/>
      <c r="I99" s="671"/>
      <c r="J99" s="669"/>
      <c r="K99" s="669"/>
      <c r="L99" s="669"/>
      <c r="M99" s="669"/>
      <c r="N99" s="672"/>
      <c r="O99" s="671"/>
      <c r="P99" s="669"/>
      <c r="Q99" s="669"/>
      <c r="R99" s="669"/>
      <c r="S99" s="669"/>
      <c r="T99" s="672"/>
      <c r="U99" s="673"/>
      <c r="V99" s="670"/>
    </row>
    <row r="100" spans="1:22" ht="15.75">
      <c r="A100" s="638">
        <v>7</v>
      </c>
      <c r="B100" s="639" t="s">
        <v>340</v>
      </c>
      <c r="C100" s="648" t="s">
        <v>69</v>
      </c>
      <c r="D100" s="640">
        <v>300</v>
      </c>
      <c r="E100" s="641">
        <v>0.6</v>
      </c>
      <c r="F100" s="674"/>
      <c r="G100" s="674"/>
      <c r="H100" s="647"/>
      <c r="I100" s="675"/>
      <c r="J100" s="674"/>
      <c r="K100" s="674"/>
      <c r="L100" s="674"/>
      <c r="M100" s="674"/>
      <c r="N100" s="676"/>
      <c r="O100" s="675"/>
      <c r="P100" s="674"/>
      <c r="Q100" s="674"/>
      <c r="R100" s="674"/>
      <c r="S100" s="674"/>
      <c r="T100" s="676"/>
      <c r="U100" s="677"/>
      <c r="V100" s="647"/>
    </row>
    <row r="101" spans="1:22" ht="15.75">
      <c r="A101" s="638">
        <v>8</v>
      </c>
      <c r="B101" s="639" t="s">
        <v>341</v>
      </c>
      <c r="C101" s="639" t="s">
        <v>69</v>
      </c>
      <c r="D101" s="640">
        <v>300</v>
      </c>
      <c r="E101" s="641">
        <v>0.5</v>
      </c>
      <c r="F101" s="674"/>
      <c r="G101" s="674"/>
      <c r="H101" s="647"/>
      <c r="I101" s="675"/>
      <c r="J101" s="674"/>
      <c r="K101" s="674"/>
      <c r="L101" s="674"/>
      <c r="M101" s="674"/>
      <c r="N101" s="676"/>
      <c r="O101" s="675"/>
      <c r="P101" s="674"/>
      <c r="Q101" s="674"/>
      <c r="R101" s="674"/>
      <c r="S101" s="674"/>
      <c r="T101" s="676"/>
      <c r="U101" s="677"/>
      <c r="V101" s="647"/>
    </row>
    <row r="102" spans="1:22" ht="15.75">
      <c r="A102" s="638">
        <v>9</v>
      </c>
      <c r="B102" s="639" t="s">
        <v>342</v>
      </c>
      <c r="C102" s="648" t="s">
        <v>69</v>
      </c>
      <c r="D102" s="640">
        <v>300</v>
      </c>
      <c r="E102" s="649">
        <v>0.4</v>
      </c>
      <c r="F102" s="674"/>
      <c r="G102" s="674"/>
      <c r="H102" s="647"/>
      <c r="I102" s="675"/>
      <c r="J102" s="674"/>
      <c r="K102" s="674"/>
      <c r="L102" s="674"/>
      <c r="M102" s="674"/>
      <c r="N102" s="676"/>
      <c r="O102" s="675"/>
      <c r="P102" s="674"/>
      <c r="Q102" s="674"/>
      <c r="R102" s="674"/>
      <c r="S102" s="674"/>
      <c r="T102" s="676"/>
      <c r="U102" s="677"/>
      <c r="V102" s="647"/>
    </row>
    <row r="103" spans="1:22" ht="16.5" thickBot="1">
      <c r="A103" s="678">
        <v>10</v>
      </c>
      <c r="B103" s="679" t="s">
        <v>343</v>
      </c>
      <c r="C103" s="679" t="s">
        <v>69</v>
      </c>
      <c r="D103" s="680">
        <v>300</v>
      </c>
      <c r="E103" s="681">
        <v>0.3</v>
      </c>
      <c r="F103" s="682"/>
      <c r="G103" s="682"/>
      <c r="H103" s="683"/>
      <c r="I103" s="684"/>
      <c r="J103" s="682"/>
      <c r="K103" s="682"/>
      <c r="L103" s="682"/>
      <c r="M103" s="682"/>
      <c r="N103" s="685"/>
      <c r="O103" s="684"/>
      <c r="P103" s="682"/>
      <c r="Q103" s="682"/>
      <c r="R103" s="682"/>
      <c r="S103" s="682"/>
      <c r="T103" s="685"/>
      <c r="U103" s="686"/>
      <c r="V103" s="683"/>
    </row>
    <row r="104" spans="1:22" ht="15.75">
      <c r="A104" s="625">
        <v>11</v>
      </c>
      <c r="B104" s="626" t="s">
        <v>344</v>
      </c>
      <c r="C104" s="626" t="s">
        <v>69</v>
      </c>
      <c r="D104" s="628">
        <v>499</v>
      </c>
      <c r="E104" s="629">
        <v>0.7</v>
      </c>
      <c r="F104" s="687"/>
      <c r="G104" s="687"/>
      <c r="H104" s="637"/>
      <c r="I104" s="688"/>
      <c r="J104" s="687"/>
      <c r="K104" s="687"/>
      <c r="L104" s="687"/>
      <c r="M104" s="687"/>
      <c r="N104" s="689"/>
      <c r="O104" s="688"/>
      <c r="P104" s="687"/>
      <c r="Q104" s="687"/>
      <c r="R104" s="687"/>
      <c r="S104" s="687"/>
      <c r="T104" s="689"/>
      <c r="U104" s="690"/>
      <c r="V104" s="637"/>
    </row>
    <row r="105" spans="1:22" ht="15.75">
      <c r="A105" s="638">
        <v>12</v>
      </c>
      <c r="B105" s="639" t="s">
        <v>345</v>
      </c>
      <c r="C105" s="648" t="s">
        <v>69</v>
      </c>
      <c r="D105" s="667">
        <v>499</v>
      </c>
      <c r="E105" s="641">
        <v>0.6</v>
      </c>
      <c r="F105" s="674"/>
      <c r="G105" s="674"/>
      <c r="H105" s="647"/>
      <c r="I105" s="675"/>
      <c r="J105" s="674"/>
      <c r="K105" s="674"/>
      <c r="L105" s="674"/>
      <c r="M105" s="674"/>
      <c r="N105" s="676"/>
      <c r="O105" s="675"/>
      <c r="P105" s="674"/>
      <c r="Q105" s="674"/>
      <c r="R105" s="674"/>
      <c r="S105" s="674"/>
      <c r="T105" s="676"/>
      <c r="U105" s="677"/>
      <c r="V105" s="647"/>
    </row>
    <row r="106" spans="1:22" ht="15.75">
      <c r="A106" s="638">
        <v>13</v>
      </c>
      <c r="B106" s="639" t="s">
        <v>346</v>
      </c>
      <c r="C106" s="639" t="s">
        <v>69</v>
      </c>
      <c r="D106" s="667">
        <v>499</v>
      </c>
      <c r="E106" s="641">
        <v>0.5</v>
      </c>
      <c r="F106" s="674"/>
      <c r="G106" s="674"/>
      <c r="H106" s="647"/>
      <c r="I106" s="675"/>
      <c r="J106" s="674"/>
      <c r="K106" s="674"/>
      <c r="L106" s="674"/>
      <c r="M106" s="674"/>
      <c r="N106" s="676"/>
      <c r="O106" s="675"/>
      <c r="P106" s="674"/>
      <c r="Q106" s="674"/>
      <c r="R106" s="674"/>
      <c r="S106" s="674"/>
      <c r="T106" s="676"/>
      <c r="U106" s="677"/>
      <c r="V106" s="647"/>
    </row>
    <row r="107" spans="1:22" ht="15.75">
      <c r="A107" s="638">
        <v>14</v>
      </c>
      <c r="B107" s="639" t="s">
        <v>347</v>
      </c>
      <c r="C107" s="648" t="s">
        <v>69</v>
      </c>
      <c r="D107" s="667">
        <v>499</v>
      </c>
      <c r="E107" s="649">
        <v>0.4</v>
      </c>
      <c r="F107" s="674"/>
      <c r="G107" s="674"/>
      <c r="H107" s="647"/>
      <c r="I107" s="675"/>
      <c r="J107" s="674"/>
      <c r="K107" s="674"/>
      <c r="L107" s="674"/>
      <c r="M107" s="674"/>
      <c r="N107" s="676"/>
      <c r="O107" s="675"/>
      <c r="P107" s="674"/>
      <c r="Q107" s="674"/>
      <c r="R107" s="674"/>
      <c r="S107" s="674"/>
      <c r="T107" s="676"/>
      <c r="U107" s="677"/>
      <c r="V107" s="647"/>
    </row>
    <row r="108" spans="1:22" ht="16.5" thickBot="1">
      <c r="A108" s="655">
        <v>15</v>
      </c>
      <c r="B108" s="656" t="s">
        <v>348</v>
      </c>
      <c r="C108" s="656" t="s">
        <v>69</v>
      </c>
      <c r="D108" s="691">
        <v>499</v>
      </c>
      <c r="E108" s="659">
        <v>0.3</v>
      </c>
      <c r="F108" s="660"/>
      <c r="G108" s="660"/>
      <c r="H108" s="661"/>
      <c r="I108" s="662"/>
      <c r="J108" s="660"/>
      <c r="K108" s="660"/>
      <c r="L108" s="660"/>
      <c r="M108" s="660"/>
      <c r="N108" s="663"/>
      <c r="O108" s="662"/>
      <c r="P108" s="660"/>
      <c r="Q108" s="660"/>
      <c r="R108" s="660"/>
      <c r="S108" s="660"/>
      <c r="T108" s="663"/>
      <c r="U108" s="664"/>
      <c r="V108" s="661"/>
    </row>
    <row r="109" spans="1:22" ht="15.75">
      <c r="A109" s="625">
        <v>16</v>
      </c>
      <c r="B109" s="626" t="s">
        <v>349</v>
      </c>
      <c r="C109" s="626" t="s">
        <v>69</v>
      </c>
      <c r="D109" s="628">
        <v>500</v>
      </c>
      <c r="E109" s="629">
        <v>0.7</v>
      </c>
      <c r="F109" s="687"/>
      <c r="G109" s="687"/>
      <c r="H109" s="637"/>
      <c r="I109" s="688"/>
      <c r="J109" s="687"/>
      <c r="K109" s="687"/>
      <c r="L109" s="687"/>
      <c r="M109" s="687"/>
      <c r="N109" s="689"/>
      <c r="O109" s="688"/>
      <c r="P109" s="687"/>
      <c r="Q109" s="687"/>
      <c r="R109" s="687"/>
      <c r="S109" s="687"/>
      <c r="T109" s="689"/>
      <c r="U109" s="690"/>
      <c r="V109" s="637"/>
    </row>
    <row r="110" spans="1:22" ht="15.75">
      <c r="A110" s="638">
        <v>17</v>
      </c>
      <c r="B110" s="639" t="s">
        <v>350</v>
      </c>
      <c r="C110" s="648" t="s">
        <v>69</v>
      </c>
      <c r="D110" s="667">
        <v>500</v>
      </c>
      <c r="E110" s="641">
        <v>0.6</v>
      </c>
      <c r="F110" s="674"/>
      <c r="G110" s="674"/>
      <c r="H110" s="647"/>
      <c r="I110" s="675"/>
      <c r="J110" s="674"/>
      <c r="K110" s="674"/>
      <c r="L110" s="674"/>
      <c r="M110" s="674"/>
      <c r="N110" s="676"/>
      <c r="O110" s="675"/>
      <c r="P110" s="674"/>
      <c r="Q110" s="674"/>
      <c r="R110" s="674"/>
      <c r="S110" s="674"/>
      <c r="T110" s="676"/>
      <c r="U110" s="677"/>
      <c r="V110" s="647"/>
    </row>
    <row r="111" spans="1:22" ht="15.75">
      <c r="A111" s="638">
        <v>18</v>
      </c>
      <c r="B111" s="639" t="s">
        <v>351</v>
      </c>
      <c r="C111" s="639" t="s">
        <v>69</v>
      </c>
      <c r="D111" s="667">
        <v>500</v>
      </c>
      <c r="E111" s="641">
        <v>0.5</v>
      </c>
      <c r="F111" s="674"/>
      <c r="G111" s="674"/>
      <c r="H111" s="647"/>
      <c r="I111" s="675"/>
      <c r="J111" s="674"/>
      <c r="K111" s="674"/>
      <c r="L111" s="674"/>
      <c r="M111" s="674"/>
      <c r="N111" s="676"/>
      <c r="O111" s="675"/>
      <c r="P111" s="674"/>
      <c r="Q111" s="674"/>
      <c r="R111" s="674"/>
      <c r="S111" s="674"/>
      <c r="T111" s="676"/>
      <c r="U111" s="677"/>
      <c r="V111" s="647"/>
    </row>
    <row r="112" spans="1:22" ht="15.75">
      <c r="A112" s="638">
        <v>19</v>
      </c>
      <c r="B112" s="639" t="s">
        <v>352</v>
      </c>
      <c r="C112" s="648" t="s">
        <v>69</v>
      </c>
      <c r="D112" s="667">
        <v>500</v>
      </c>
      <c r="E112" s="649">
        <v>0.4</v>
      </c>
      <c r="F112" s="674"/>
      <c r="G112" s="674"/>
      <c r="H112" s="647"/>
      <c r="I112" s="675"/>
      <c r="J112" s="674"/>
      <c r="K112" s="674"/>
      <c r="L112" s="674"/>
      <c r="M112" s="674"/>
      <c r="N112" s="676"/>
      <c r="O112" s="675"/>
      <c r="P112" s="674"/>
      <c r="Q112" s="674"/>
      <c r="R112" s="674"/>
      <c r="S112" s="674"/>
      <c r="T112" s="676"/>
      <c r="U112" s="677"/>
      <c r="V112" s="647"/>
    </row>
    <row r="113" spans="1:22" ht="16.5" thickBot="1">
      <c r="A113" s="655">
        <v>20</v>
      </c>
      <c r="B113" s="656" t="s">
        <v>353</v>
      </c>
      <c r="C113" s="656" t="s">
        <v>69</v>
      </c>
      <c r="D113" s="691">
        <v>500</v>
      </c>
      <c r="E113" s="659">
        <v>0.3</v>
      </c>
      <c r="F113" s="660"/>
      <c r="G113" s="660"/>
      <c r="H113" s="661"/>
      <c r="I113" s="662"/>
      <c r="J113" s="660"/>
      <c r="K113" s="660"/>
      <c r="L113" s="660"/>
      <c r="M113" s="660"/>
      <c r="N113" s="663"/>
      <c r="O113" s="662"/>
      <c r="P113" s="660"/>
      <c r="Q113" s="660"/>
      <c r="R113" s="660"/>
      <c r="S113" s="660"/>
      <c r="T113" s="663"/>
      <c r="U113" s="664"/>
      <c r="V113" s="661"/>
    </row>
    <row r="114" spans="1:22" ht="15.75">
      <c r="A114" s="625">
        <v>21</v>
      </c>
      <c r="B114" s="626" t="s">
        <v>354</v>
      </c>
      <c r="C114" s="626" t="s">
        <v>69</v>
      </c>
      <c r="D114" s="692">
        <v>1000</v>
      </c>
      <c r="E114" s="629">
        <v>0.7</v>
      </c>
      <c r="F114" s="687"/>
      <c r="G114" s="687"/>
      <c r="H114" s="637"/>
      <c r="I114" s="688"/>
      <c r="J114" s="687"/>
      <c r="K114" s="687"/>
      <c r="L114" s="687"/>
      <c r="M114" s="687"/>
      <c r="N114" s="689"/>
      <c r="O114" s="688"/>
      <c r="P114" s="687"/>
      <c r="Q114" s="687"/>
      <c r="R114" s="687"/>
      <c r="S114" s="687"/>
      <c r="T114" s="689"/>
      <c r="U114" s="690"/>
      <c r="V114" s="637"/>
    </row>
    <row r="115" spans="1:22" ht="15.75">
      <c r="A115" s="638">
        <v>22</v>
      </c>
      <c r="B115" s="639" t="s">
        <v>355</v>
      </c>
      <c r="C115" s="648" t="s">
        <v>69</v>
      </c>
      <c r="D115" s="680">
        <v>1000</v>
      </c>
      <c r="E115" s="641">
        <v>0.6</v>
      </c>
      <c r="F115" s="674"/>
      <c r="G115" s="674"/>
      <c r="H115" s="647"/>
      <c r="I115" s="675"/>
      <c r="J115" s="674"/>
      <c r="K115" s="674"/>
      <c r="L115" s="674"/>
      <c r="M115" s="674"/>
      <c r="N115" s="676"/>
      <c r="O115" s="675"/>
      <c r="P115" s="674"/>
      <c r="Q115" s="674"/>
      <c r="R115" s="674"/>
      <c r="S115" s="674"/>
      <c r="T115" s="676"/>
      <c r="U115" s="677"/>
      <c r="V115" s="647"/>
    </row>
    <row r="116" spans="1:22" ht="15.75">
      <c r="A116" s="638">
        <v>23</v>
      </c>
      <c r="B116" s="639" t="s">
        <v>356</v>
      </c>
      <c r="C116" s="639" t="s">
        <v>69</v>
      </c>
      <c r="D116" s="640">
        <v>1000</v>
      </c>
      <c r="E116" s="641">
        <v>0.5</v>
      </c>
      <c r="F116" s="674"/>
      <c r="G116" s="674"/>
      <c r="H116" s="647"/>
      <c r="I116" s="675"/>
      <c r="J116" s="674"/>
      <c r="K116" s="674"/>
      <c r="L116" s="674"/>
      <c r="M116" s="674"/>
      <c r="N116" s="676"/>
      <c r="O116" s="675"/>
      <c r="P116" s="674"/>
      <c r="Q116" s="674"/>
      <c r="R116" s="674"/>
      <c r="S116" s="674"/>
      <c r="T116" s="676"/>
      <c r="U116" s="677"/>
      <c r="V116" s="647"/>
    </row>
    <row r="117" spans="1:22" ht="15.75">
      <c r="A117" s="638">
        <v>24</v>
      </c>
      <c r="B117" s="639" t="s">
        <v>357</v>
      </c>
      <c r="C117" s="648" t="s">
        <v>69</v>
      </c>
      <c r="D117" s="667">
        <v>1000</v>
      </c>
      <c r="E117" s="649">
        <v>0.4</v>
      </c>
      <c r="F117" s="674"/>
      <c r="G117" s="674"/>
      <c r="H117" s="647"/>
      <c r="I117" s="675"/>
      <c r="J117" s="674"/>
      <c r="K117" s="674"/>
      <c r="L117" s="674"/>
      <c r="M117" s="674"/>
      <c r="N117" s="676"/>
      <c r="O117" s="675"/>
      <c r="P117" s="674"/>
      <c r="Q117" s="674"/>
      <c r="R117" s="674"/>
      <c r="S117" s="674"/>
      <c r="T117" s="676"/>
      <c r="U117" s="677"/>
      <c r="V117" s="647"/>
    </row>
    <row r="118" spans="1:22" ht="16.5" thickBot="1">
      <c r="A118" s="655">
        <v>25</v>
      </c>
      <c r="B118" s="656" t="s">
        <v>358</v>
      </c>
      <c r="C118" s="656" t="s">
        <v>69</v>
      </c>
      <c r="D118" s="691">
        <v>1000</v>
      </c>
      <c r="E118" s="659">
        <v>0.3</v>
      </c>
      <c r="F118" s="660"/>
      <c r="G118" s="660"/>
      <c r="H118" s="661"/>
      <c r="I118" s="662"/>
      <c r="J118" s="660"/>
      <c r="K118" s="660"/>
      <c r="L118" s="660"/>
      <c r="M118" s="660"/>
      <c r="N118" s="663"/>
      <c r="O118" s="662"/>
      <c r="P118" s="660"/>
      <c r="Q118" s="660"/>
      <c r="R118" s="660"/>
      <c r="S118" s="660"/>
      <c r="T118" s="663"/>
      <c r="U118" s="664"/>
      <c r="V118" s="661"/>
    </row>
    <row r="119" spans="1:22" ht="15.75">
      <c r="A119" s="625">
        <v>26</v>
      </c>
      <c r="B119" s="666" t="s">
        <v>359</v>
      </c>
      <c r="C119" s="666" t="s">
        <v>69</v>
      </c>
      <c r="D119" s="693">
        <v>1200</v>
      </c>
      <c r="E119" s="668">
        <v>0.7</v>
      </c>
      <c r="F119" s="669"/>
      <c r="G119" s="669"/>
      <c r="H119" s="670"/>
      <c r="I119" s="671"/>
      <c r="J119" s="669"/>
      <c r="K119" s="669"/>
      <c r="L119" s="669"/>
      <c r="M119" s="669"/>
      <c r="N119" s="672"/>
      <c r="O119" s="671"/>
      <c r="P119" s="669"/>
      <c r="Q119" s="669"/>
      <c r="R119" s="669"/>
      <c r="S119" s="669"/>
      <c r="T119" s="672"/>
      <c r="U119" s="673"/>
      <c r="V119" s="670"/>
    </row>
    <row r="120" spans="1:22" ht="15.75">
      <c r="A120" s="638">
        <v>27</v>
      </c>
      <c r="B120" s="639" t="s">
        <v>360</v>
      </c>
      <c r="C120" s="648" t="s">
        <v>69</v>
      </c>
      <c r="D120" s="680">
        <v>1200</v>
      </c>
      <c r="E120" s="641">
        <v>0.6</v>
      </c>
      <c r="F120" s="674"/>
      <c r="G120" s="674"/>
      <c r="H120" s="647"/>
      <c r="I120" s="675"/>
      <c r="J120" s="674"/>
      <c r="K120" s="674"/>
      <c r="L120" s="674"/>
      <c r="M120" s="674"/>
      <c r="N120" s="676"/>
      <c r="O120" s="675"/>
      <c r="P120" s="674"/>
      <c r="Q120" s="674"/>
      <c r="R120" s="674"/>
      <c r="S120" s="674"/>
      <c r="T120" s="676"/>
      <c r="U120" s="677"/>
      <c r="V120" s="647"/>
    </row>
    <row r="121" spans="1:22" ht="15.75">
      <c r="A121" s="638">
        <v>28</v>
      </c>
      <c r="B121" s="639" t="s">
        <v>361</v>
      </c>
      <c r="C121" s="639" t="s">
        <v>69</v>
      </c>
      <c r="D121" s="680">
        <v>1200</v>
      </c>
      <c r="E121" s="641">
        <v>0.5</v>
      </c>
      <c r="F121" s="674"/>
      <c r="G121" s="674"/>
      <c r="H121" s="647"/>
      <c r="I121" s="675"/>
      <c r="J121" s="674"/>
      <c r="K121" s="674"/>
      <c r="L121" s="674"/>
      <c r="M121" s="674"/>
      <c r="N121" s="676"/>
      <c r="O121" s="675"/>
      <c r="P121" s="674"/>
      <c r="Q121" s="674"/>
      <c r="R121" s="674"/>
      <c r="S121" s="674"/>
      <c r="T121" s="676"/>
      <c r="U121" s="677"/>
      <c r="V121" s="647"/>
    </row>
    <row r="122" spans="1:22" ht="15.75">
      <c r="A122" s="638">
        <v>29</v>
      </c>
      <c r="B122" s="639" t="s">
        <v>362</v>
      </c>
      <c r="C122" s="648" t="s">
        <v>69</v>
      </c>
      <c r="D122" s="680">
        <v>1200</v>
      </c>
      <c r="E122" s="649">
        <v>0.4</v>
      </c>
      <c r="F122" s="674"/>
      <c r="G122" s="674"/>
      <c r="H122" s="647"/>
      <c r="I122" s="675"/>
      <c r="J122" s="674"/>
      <c r="K122" s="674"/>
      <c r="L122" s="674"/>
      <c r="M122" s="674"/>
      <c r="N122" s="676"/>
      <c r="O122" s="675"/>
      <c r="P122" s="674"/>
      <c r="Q122" s="674"/>
      <c r="R122" s="674"/>
      <c r="S122" s="674"/>
      <c r="T122" s="676"/>
      <c r="U122" s="677"/>
      <c r="V122" s="647"/>
    </row>
    <row r="123" spans="1:22" ht="16.5" thickBot="1">
      <c r="A123" s="655">
        <v>30</v>
      </c>
      <c r="B123" s="679" t="s">
        <v>363</v>
      </c>
      <c r="C123" s="679" t="s">
        <v>69</v>
      </c>
      <c r="D123" s="680">
        <v>1200</v>
      </c>
      <c r="E123" s="681">
        <v>0.3</v>
      </c>
      <c r="F123" s="682"/>
      <c r="G123" s="682"/>
      <c r="H123" s="683"/>
      <c r="I123" s="684"/>
      <c r="J123" s="682"/>
      <c r="K123" s="682"/>
      <c r="L123" s="682"/>
      <c r="M123" s="682"/>
      <c r="N123" s="685"/>
      <c r="O123" s="684"/>
      <c r="P123" s="682"/>
      <c r="Q123" s="682"/>
      <c r="R123" s="682"/>
      <c r="S123" s="682"/>
      <c r="T123" s="685"/>
      <c r="U123" s="686"/>
      <c r="V123" s="683"/>
    </row>
    <row r="124" spans="1:22" ht="15.75">
      <c r="A124" s="625">
        <v>31</v>
      </c>
      <c r="B124" s="626" t="s">
        <v>364</v>
      </c>
      <c r="C124" s="626" t="s">
        <v>69</v>
      </c>
      <c r="D124" s="692">
        <v>1201</v>
      </c>
      <c r="E124" s="629">
        <v>0.7</v>
      </c>
      <c r="F124" s="687"/>
      <c r="G124" s="687"/>
      <c r="H124" s="637"/>
      <c r="I124" s="688"/>
      <c r="J124" s="687"/>
      <c r="K124" s="687"/>
      <c r="L124" s="687"/>
      <c r="M124" s="687"/>
      <c r="N124" s="689"/>
      <c r="O124" s="688"/>
      <c r="P124" s="687"/>
      <c r="Q124" s="687"/>
      <c r="R124" s="687"/>
      <c r="S124" s="687"/>
      <c r="T124" s="689"/>
      <c r="U124" s="690"/>
      <c r="V124" s="637"/>
    </row>
    <row r="125" spans="1:22" ht="15.75">
      <c r="A125" s="638">
        <v>32</v>
      </c>
      <c r="B125" s="639" t="s">
        <v>365</v>
      </c>
      <c r="C125" s="648" t="s">
        <v>69</v>
      </c>
      <c r="D125" s="680">
        <v>1201</v>
      </c>
      <c r="E125" s="641">
        <v>0.6</v>
      </c>
      <c r="F125" s="674"/>
      <c r="G125" s="674"/>
      <c r="H125" s="647"/>
      <c r="I125" s="675"/>
      <c r="J125" s="674"/>
      <c r="K125" s="674"/>
      <c r="L125" s="674"/>
      <c r="M125" s="674"/>
      <c r="N125" s="676"/>
      <c r="O125" s="675"/>
      <c r="P125" s="674"/>
      <c r="Q125" s="674"/>
      <c r="R125" s="674"/>
      <c r="S125" s="674"/>
      <c r="T125" s="676"/>
      <c r="U125" s="677"/>
      <c r="V125" s="647"/>
    </row>
    <row r="126" spans="1:22" ht="15.75">
      <c r="A126" s="638">
        <v>33</v>
      </c>
      <c r="B126" s="639" t="s">
        <v>366</v>
      </c>
      <c r="C126" s="639" t="s">
        <v>69</v>
      </c>
      <c r="D126" s="680">
        <v>1201</v>
      </c>
      <c r="E126" s="641">
        <v>0.5</v>
      </c>
      <c r="F126" s="674"/>
      <c r="G126" s="674"/>
      <c r="H126" s="647"/>
      <c r="I126" s="675"/>
      <c r="J126" s="674"/>
      <c r="K126" s="674"/>
      <c r="L126" s="674"/>
      <c r="M126" s="674"/>
      <c r="N126" s="676"/>
      <c r="O126" s="675"/>
      <c r="P126" s="674"/>
      <c r="Q126" s="674"/>
      <c r="R126" s="674"/>
      <c r="S126" s="674"/>
      <c r="T126" s="676"/>
      <c r="U126" s="677"/>
      <c r="V126" s="647"/>
    </row>
    <row r="127" spans="1:22" ht="15.75">
      <c r="A127" s="638">
        <v>34</v>
      </c>
      <c r="B127" s="639" t="s">
        <v>367</v>
      </c>
      <c r="C127" s="648" t="s">
        <v>69</v>
      </c>
      <c r="D127" s="680">
        <v>1201</v>
      </c>
      <c r="E127" s="649">
        <v>0.4</v>
      </c>
      <c r="F127" s="674"/>
      <c r="G127" s="674"/>
      <c r="H127" s="647"/>
      <c r="I127" s="675"/>
      <c r="J127" s="674"/>
      <c r="K127" s="674"/>
      <c r="L127" s="674"/>
      <c r="M127" s="674"/>
      <c r="N127" s="676"/>
      <c r="O127" s="675"/>
      <c r="P127" s="674"/>
      <c r="Q127" s="674"/>
      <c r="R127" s="674"/>
      <c r="S127" s="674"/>
      <c r="T127" s="676"/>
      <c r="U127" s="677"/>
      <c r="V127" s="647"/>
    </row>
    <row r="128" spans="1:22" ht="16.5" thickBot="1">
      <c r="A128" s="655">
        <v>35</v>
      </c>
      <c r="B128" s="656" t="s">
        <v>368</v>
      </c>
      <c r="C128" s="656" t="s">
        <v>69</v>
      </c>
      <c r="D128" s="658">
        <v>1201</v>
      </c>
      <c r="E128" s="659">
        <v>0.3</v>
      </c>
      <c r="F128" s="660"/>
      <c r="G128" s="660"/>
      <c r="H128" s="661"/>
      <c r="I128" s="662"/>
      <c r="J128" s="660"/>
      <c r="K128" s="660"/>
      <c r="L128" s="660"/>
      <c r="M128" s="660"/>
      <c r="N128" s="663"/>
      <c r="O128" s="662"/>
      <c r="P128" s="660"/>
      <c r="Q128" s="660"/>
      <c r="R128" s="660"/>
      <c r="S128" s="660"/>
      <c r="T128" s="663"/>
      <c r="U128" s="664"/>
      <c r="V128" s="661"/>
    </row>
    <row r="129" spans="1:22" ht="15.75">
      <c r="A129" s="625">
        <v>36</v>
      </c>
      <c r="B129" s="626" t="s">
        <v>369</v>
      </c>
      <c r="C129" s="626" t="s">
        <v>69</v>
      </c>
      <c r="D129" s="628">
        <v>1500</v>
      </c>
      <c r="E129" s="629">
        <v>0.7</v>
      </c>
      <c r="F129" s="687"/>
      <c r="G129" s="687"/>
      <c r="H129" s="637"/>
      <c r="I129" s="688"/>
      <c r="J129" s="687"/>
      <c r="K129" s="687"/>
      <c r="L129" s="687"/>
      <c r="M129" s="687"/>
      <c r="N129" s="689"/>
      <c r="O129" s="688"/>
      <c r="P129" s="687"/>
      <c r="Q129" s="687"/>
      <c r="R129" s="687"/>
      <c r="S129" s="687"/>
      <c r="T129" s="689"/>
      <c r="U129" s="690"/>
      <c r="V129" s="637"/>
    </row>
    <row r="130" spans="1:22" ht="15.75">
      <c r="A130" s="638">
        <v>37</v>
      </c>
      <c r="B130" s="639" t="s">
        <v>370</v>
      </c>
      <c r="C130" s="639" t="s">
        <v>69</v>
      </c>
      <c r="D130" s="640">
        <v>1500</v>
      </c>
      <c r="E130" s="641">
        <v>0.6</v>
      </c>
      <c r="F130" s="674"/>
      <c r="G130" s="674"/>
      <c r="H130" s="670"/>
      <c r="I130" s="671"/>
      <c r="J130" s="669"/>
      <c r="K130" s="669"/>
      <c r="L130" s="669"/>
      <c r="M130" s="669"/>
      <c r="N130" s="672"/>
      <c r="O130" s="671"/>
      <c r="P130" s="669"/>
      <c r="Q130" s="669"/>
      <c r="R130" s="669"/>
      <c r="S130" s="669"/>
      <c r="T130" s="672"/>
      <c r="U130" s="673"/>
      <c r="V130" s="670"/>
    </row>
    <row r="131" spans="1:22" ht="15.75">
      <c r="A131" s="638">
        <v>38</v>
      </c>
      <c r="B131" s="639" t="s">
        <v>371</v>
      </c>
      <c r="C131" s="639" t="s">
        <v>69</v>
      </c>
      <c r="D131" s="640">
        <v>1500</v>
      </c>
      <c r="E131" s="641">
        <v>0.5</v>
      </c>
      <c r="F131" s="674"/>
      <c r="G131" s="674"/>
      <c r="H131" s="670"/>
      <c r="I131" s="671"/>
      <c r="J131" s="669"/>
      <c r="K131" s="669"/>
      <c r="L131" s="669"/>
      <c r="M131" s="669"/>
      <c r="N131" s="672"/>
      <c r="O131" s="671"/>
      <c r="P131" s="669"/>
      <c r="Q131" s="669"/>
      <c r="R131" s="669"/>
      <c r="S131" s="669"/>
      <c r="T131" s="672"/>
      <c r="U131" s="673"/>
      <c r="V131" s="670"/>
    </row>
    <row r="132" spans="1:22" ht="15.75">
      <c r="A132" s="638">
        <v>39</v>
      </c>
      <c r="B132" s="639" t="s">
        <v>372</v>
      </c>
      <c r="C132" s="639" t="s">
        <v>69</v>
      </c>
      <c r="D132" s="640">
        <v>1500</v>
      </c>
      <c r="E132" s="649">
        <v>0.4</v>
      </c>
      <c r="F132" s="674"/>
      <c r="G132" s="674"/>
      <c r="H132" s="670"/>
      <c r="I132" s="671"/>
      <c r="J132" s="669"/>
      <c r="K132" s="669"/>
      <c r="L132" s="669"/>
      <c r="M132" s="669"/>
      <c r="N132" s="672"/>
      <c r="O132" s="671"/>
      <c r="P132" s="669"/>
      <c r="Q132" s="669"/>
      <c r="R132" s="669"/>
      <c r="S132" s="669"/>
      <c r="T132" s="672"/>
      <c r="U132" s="673"/>
      <c r="V132" s="670"/>
    </row>
    <row r="133" spans="1:22" ht="16.5" thickBot="1">
      <c r="A133" s="655">
        <v>40</v>
      </c>
      <c r="B133" s="656" t="s">
        <v>373</v>
      </c>
      <c r="C133" s="656" t="s">
        <v>69</v>
      </c>
      <c r="D133" s="658">
        <v>1500</v>
      </c>
      <c r="E133" s="659">
        <v>0.3</v>
      </c>
      <c r="F133" s="660"/>
      <c r="G133" s="660"/>
      <c r="H133" s="694"/>
      <c r="I133" s="695"/>
      <c r="J133" s="696"/>
      <c r="K133" s="696"/>
      <c r="L133" s="696"/>
      <c r="M133" s="696"/>
      <c r="N133" s="697"/>
      <c r="O133" s="695"/>
      <c r="P133" s="696"/>
      <c r="Q133" s="696"/>
      <c r="R133" s="696"/>
      <c r="S133" s="696"/>
      <c r="T133" s="697"/>
      <c r="U133" s="698"/>
      <c r="V133" s="694"/>
    </row>
    <row r="134" spans="1:22" ht="15.75">
      <c r="A134" s="625">
        <v>41</v>
      </c>
      <c r="B134" s="626" t="s">
        <v>374</v>
      </c>
      <c r="C134" s="626" t="s">
        <v>69</v>
      </c>
      <c r="D134" s="699">
        <v>2000</v>
      </c>
      <c r="E134" s="629">
        <v>0.7</v>
      </c>
      <c r="F134" s="687"/>
      <c r="G134" s="687"/>
      <c r="H134" s="637"/>
      <c r="I134" s="688"/>
      <c r="J134" s="687"/>
      <c r="K134" s="687"/>
      <c r="L134" s="687"/>
      <c r="M134" s="687"/>
      <c r="N134" s="689"/>
      <c r="O134" s="688"/>
      <c r="P134" s="687"/>
      <c r="Q134" s="687"/>
      <c r="R134" s="687"/>
      <c r="S134" s="687"/>
      <c r="T134" s="689"/>
      <c r="U134" s="690"/>
      <c r="V134" s="637"/>
    </row>
    <row r="135" spans="1:22" ht="15.75">
      <c r="A135" s="638">
        <v>42</v>
      </c>
      <c r="B135" s="639" t="s">
        <v>375</v>
      </c>
      <c r="C135" s="639" t="s">
        <v>69</v>
      </c>
      <c r="D135" s="700">
        <v>2000</v>
      </c>
      <c r="E135" s="641">
        <v>0.6</v>
      </c>
      <c r="F135" s="674"/>
      <c r="G135" s="674"/>
      <c r="H135" s="647"/>
      <c r="I135" s="675"/>
      <c r="J135" s="674"/>
      <c r="K135" s="674"/>
      <c r="L135" s="674"/>
      <c r="M135" s="674"/>
      <c r="N135" s="676"/>
      <c r="O135" s="675"/>
      <c r="P135" s="674"/>
      <c r="Q135" s="674"/>
      <c r="R135" s="674"/>
      <c r="S135" s="674"/>
      <c r="T135" s="676"/>
      <c r="U135" s="677"/>
      <c r="V135" s="647"/>
    </row>
    <row r="136" spans="1:22" ht="15.75">
      <c r="A136" s="638">
        <v>43</v>
      </c>
      <c r="B136" s="639" t="s">
        <v>376</v>
      </c>
      <c r="C136" s="639" t="s">
        <v>69</v>
      </c>
      <c r="D136" s="700">
        <v>2000</v>
      </c>
      <c r="E136" s="641">
        <v>0.5</v>
      </c>
      <c r="F136" s="674"/>
      <c r="G136" s="674"/>
      <c r="H136" s="647"/>
      <c r="I136" s="675"/>
      <c r="J136" s="674"/>
      <c r="K136" s="674"/>
      <c r="L136" s="674"/>
      <c r="M136" s="674"/>
      <c r="N136" s="676"/>
      <c r="O136" s="675"/>
      <c r="P136" s="674"/>
      <c r="Q136" s="674"/>
      <c r="R136" s="674"/>
      <c r="S136" s="674"/>
      <c r="T136" s="676"/>
      <c r="U136" s="677"/>
      <c r="V136" s="647"/>
    </row>
    <row r="137" spans="1:22" ht="15.75">
      <c r="A137" s="638">
        <v>44</v>
      </c>
      <c r="B137" s="639" t="s">
        <v>377</v>
      </c>
      <c r="C137" s="639" t="s">
        <v>69</v>
      </c>
      <c r="D137" s="700">
        <v>2000</v>
      </c>
      <c r="E137" s="649">
        <v>0.4</v>
      </c>
      <c r="F137" s="674"/>
      <c r="G137" s="674"/>
      <c r="H137" s="647"/>
      <c r="I137" s="675"/>
      <c r="J137" s="674"/>
      <c r="K137" s="674"/>
      <c r="L137" s="674"/>
      <c r="M137" s="674"/>
      <c r="N137" s="676"/>
      <c r="O137" s="675"/>
      <c r="P137" s="674"/>
      <c r="Q137" s="674"/>
      <c r="R137" s="674"/>
      <c r="S137" s="674"/>
      <c r="T137" s="676"/>
      <c r="U137" s="677"/>
      <c r="V137" s="647"/>
    </row>
    <row r="138" spans="1:22" ht="16.5" thickBot="1">
      <c r="A138" s="655">
        <v>45</v>
      </c>
      <c r="B138" s="656" t="s">
        <v>378</v>
      </c>
      <c r="C138" s="656" t="s">
        <v>69</v>
      </c>
      <c r="D138" s="701">
        <v>2000</v>
      </c>
      <c r="E138" s="659">
        <v>0.3</v>
      </c>
      <c r="F138" s="660"/>
      <c r="G138" s="660"/>
      <c r="H138" s="661"/>
      <c r="I138" s="662"/>
      <c r="J138" s="660"/>
      <c r="K138" s="660"/>
      <c r="L138" s="660"/>
      <c r="M138" s="660"/>
      <c r="N138" s="663"/>
      <c r="O138" s="662"/>
      <c r="P138" s="660"/>
      <c r="Q138" s="660"/>
      <c r="R138" s="660"/>
      <c r="S138" s="660"/>
      <c r="T138" s="663"/>
      <c r="U138" s="664"/>
      <c r="V138" s="661"/>
    </row>
    <row r="139" spans="1:22" ht="15.75">
      <c r="A139" s="625">
        <v>46</v>
      </c>
      <c r="B139" s="626" t="s">
        <v>374</v>
      </c>
      <c r="C139" s="626" t="s">
        <v>69</v>
      </c>
      <c r="D139" s="699">
        <v>3000</v>
      </c>
      <c r="E139" s="629">
        <v>0.7</v>
      </c>
      <c r="F139" s="687"/>
      <c r="G139" s="687"/>
      <c r="H139" s="637"/>
      <c r="I139" s="688"/>
      <c r="J139" s="687"/>
      <c r="K139" s="687"/>
      <c r="L139" s="687"/>
      <c r="M139" s="687"/>
      <c r="N139" s="689"/>
      <c r="O139" s="688"/>
      <c r="P139" s="687"/>
      <c r="Q139" s="687"/>
      <c r="R139" s="687"/>
      <c r="S139" s="687"/>
      <c r="T139" s="689"/>
      <c r="U139" s="690"/>
      <c r="V139" s="637"/>
    </row>
    <row r="140" spans="1:22" ht="15.75">
      <c r="A140" s="638">
        <v>47</v>
      </c>
      <c r="B140" s="639" t="s">
        <v>375</v>
      </c>
      <c r="C140" s="639" t="s">
        <v>69</v>
      </c>
      <c r="D140" s="700">
        <v>3000</v>
      </c>
      <c r="E140" s="641">
        <v>0.6</v>
      </c>
      <c r="F140" s="674"/>
      <c r="G140" s="674"/>
      <c r="H140" s="647"/>
      <c r="I140" s="675"/>
      <c r="J140" s="674"/>
      <c r="K140" s="674"/>
      <c r="L140" s="674"/>
      <c r="M140" s="674"/>
      <c r="N140" s="676"/>
      <c r="O140" s="675"/>
      <c r="P140" s="674"/>
      <c r="Q140" s="674"/>
      <c r="R140" s="674"/>
      <c r="S140" s="674"/>
      <c r="T140" s="676"/>
      <c r="U140" s="677"/>
      <c r="V140" s="647"/>
    </row>
    <row r="141" spans="1:22" ht="15.75">
      <c r="A141" s="638">
        <v>48</v>
      </c>
      <c r="B141" s="639" t="s">
        <v>376</v>
      </c>
      <c r="C141" s="639" t="s">
        <v>69</v>
      </c>
      <c r="D141" s="700">
        <v>3000</v>
      </c>
      <c r="E141" s="641">
        <v>0.5</v>
      </c>
      <c r="F141" s="674"/>
      <c r="G141" s="674"/>
      <c r="H141" s="647"/>
      <c r="I141" s="675"/>
      <c r="J141" s="674"/>
      <c r="K141" s="674"/>
      <c r="L141" s="674"/>
      <c r="M141" s="674"/>
      <c r="N141" s="676"/>
      <c r="O141" s="675"/>
      <c r="P141" s="674"/>
      <c r="Q141" s="674"/>
      <c r="R141" s="674"/>
      <c r="S141" s="674"/>
      <c r="T141" s="676"/>
      <c r="U141" s="677"/>
      <c r="V141" s="647"/>
    </row>
    <row r="142" spans="1:22" ht="15.75">
      <c r="A142" s="638">
        <v>49</v>
      </c>
      <c r="B142" s="639" t="s">
        <v>377</v>
      </c>
      <c r="C142" s="639" t="s">
        <v>69</v>
      </c>
      <c r="D142" s="700">
        <v>3000</v>
      </c>
      <c r="E142" s="649">
        <v>0.4</v>
      </c>
      <c r="F142" s="674"/>
      <c r="G142" s="674"/>
      <c r="H142" s="647"/>
      <c r="I142" s="675"/>
      <c r="J142" s="674"/>
      <c r="K142" s="674"/>
      <c r="L142" s="674"/>
      <c r="M142" s="674"/>
      <c r="N142" s="676"/>
      <c r="O142" s="675"/>
      <c r="P142" s="674"/>
      <c r="Q142" s="674"/>
      <c r="R142" s="674"/>
      <c r="S142" s="674"/>
      <c r="T142" s="676"/>
      <c r="U142" s="677"/>
      <c r="V142" s="647"/>
    </row>
    <row r="143" spans="1:22" ht="16.5" thickBot="1">
      <c r="A143" s="655">
        <v>50</v>
      </c>
      <c r="B143" s="656" t="s">
        <v>378</v>
      </c>
      <c r="C143" s="656" t="s">
        <v>69</v>
      </c>
      <c r="D143" s="701">
        <v>3000</v>
      </c>
      <c r="E143" s="659">
        <v>0.3</v>
      </c>
      <c r="F143" s="660"/>
      <c r="G143" s="660"/>
      <c r="H143" s="661"/>
      <c r="I143" s="662"/>
      <c r="J143" s="660"/>
      <c r="K143" s="660"/>
      <c r="L143" s="660"/>
      <c r="M143" s="660"/>
      <c r="N143" s="663"/>
      <c r="O143" s="662"/>
      <c r="P143" s="660"/>
      <c r="Q143" s="660"/>
      <c r="R143" s="660"/>
      <c r="S143" s="660"/>
      <c r="T143" s="663"/>
      <c r="U143" s="664"/>
      <c r="V143" s="661"/>
    </row>
    <row r="144" spans="1:22" ht="15.75">
      <c r="A144" s="625">
        <v>51</v>
      </c>
      <c r="B144" s="626" t="s">
        <v>374</v>
      </c>
      <c r="C144" s="626" t="s">
        <v>69</v>
      </c>
      <c r="D144" s="699">
        <v>5000</v>
      </c>
      <c r="E144" s="629">
        <v>0.7</v>
      </c>
      <c r="F144" s="687"/>
      <c r="G144" s="687"/>
      <c r="H144" s="637"/>
      <c r="I144" s="688"/>
      <c r="J144" s="687"/>
      <c r="K144" s="687"/>
      <c r="L144" s="687"/>
      <c r="M144" s="687"/>
      <c r="N144" s="689"/>
      <c r="O144" s="688"/>
      <c r="P144" s="687"/>
      <c r="Q144" s="687"/>
      <c r="R144" s="687"/>
      <c r="S144" s="687"/>
      <c r="T144" s="689"/>
      <c r="U144" s="690"/>
      <c r="V144" s="637"/>
    </row>
    <row r="145" spans="1:22" ht="15.75">
      <c r="A145" s="638">
        <v>52</v>
      </c>
      <c r="B145" s="639" t="s">
        <v>375</v>
      </c>
      <c r="C145" s="639" t="s">
        <v>69</v>
      </c>
      <c r="D145" s="700">
        <v>5000</v>
      </c>
      <c r="E145" s="641">
        <v>0.6</v>
      </c>
      <c r="F145" s="674"/>
      <c r="G145" s="674"/>
      <c r="H145" s="647"/>
      <c r="I145" s="675"/>
      <c r="J145" s="674"/>
      <c r="K145" s="674"/>
      <c r="L145" s="674"/>
      <c r="M145" s="674"/>
      <c r="N145" s="676"/>
      <c r="O145" s="675"/>
      <c r="P145" s="674"/>
      <c r="Q145" s="674"/>
      <c r="R145" s="674"/>
      <c r="S145" s="674"/>
      <c r="T145" s="676"/>
      <c r="U145" s="677"/>
      <c r="V145" s="647"/>
    </row>
    <row r="146" spans="1:22" ht="15.75">
      <c r="A146" s="638">
        <v>53</v>
      </c>
      <c r="B146" s="639" t="s">
        <v>376</v>
      </c>
      <c r="C146" s="639" t="s">
        <v>69</v>
      </c>
      <c r="D146" s="700">
        <v>5000</v>
      </c>
      <c r="E146" s="641">
        <v>0.5</v>
      </c>
      <c r="F146" s="674"/>
      <c r="G146" s="674"/>
      <c r="H146" s="647"/>
      <c r="I146" s="675"/>
      <c r="J146" s="674"/>
      <c r="K146" s="674"/>
      <c r="L146" s="674"/>
      <c r="M146" s="674"/>
      <c r="N146" s="676"/>
      <c r="O146" s="675"/>
      <c r="P146" s="674"/>
      <c r="Q146" s="674"/>
      <c r="R146" s="674"/>
      <c r="S146" s="674"/>
      <c r="T146" s="676"/>
      <c r="U146" s="677"/>
      <c r="V146" s="647"/>
    </row>
    <row r="147" spans="1:22" ht="15.75">
      <c r="A147" s="638">
        <v>54</v>
      </c>
      <c r="B147" s="639" t="s">
        <v>377</v>
      </c>
      <c r="C147" s="639" t="s">
        <v>69</v>
      </c>
      <c r="D147" s="700">
        <v>5000</v>
      </c>
      <c r="E147" s="649">
        <v>0.4</v>
      </c>
      <c r="F147" s="674"/>
      <c r="G147" s="674"/>
      <c r="H147" s="647"/>
      <c r="I147" s="675"/>
      <c r="J147" s="674"/>
      <c r="K147" s="674"/>
      <c r="L147" s="674"/>
      <c r="M147" s="674"/>
      <c r="N147" s="676"/>
      <c r="O147" s="675"/>
      <c r="P147" s="674"/>
      <c r="Q147" s="674"/>
      <c r="R147" s="674"/>
      <c r="S147" s="674"/>
      <c r="T147" s="676"/>
      <c r="U147" s="677"/>
      <c r="V147" s="647"/>
    </row>
    <row r="148" spans="1:22" ht="16.5" thickBot="1">
      <c r="A148" s="655">
        <v>55</v>
      </c>
      <c r="B148" s="656" t="s">
        <v>378</v>
      </c>
      <c r="C148" s="656" t="s">
        <v>69</v>
      </c>
      <c r="D148" s="701">
        <v>5000</v>
      </c>
      <c r="E148" s="659">
        <v>0.3</v>
      </c>
      <c r="F148" s="660"/>
      <c r="G148" s="660"/>
      <c r="H148" s="661"/>
      <c r="I148" s="662"/>
      <c r="J148" s="660"/>
      <c r="K148" s="660"/>
      <c r="L148" s="660"/>
      <c r="M148" s="660"/>
      <c r="N148" s="663"/>
      <c r="O148" s="662"/>
      <c r="P148" s="660"/>
      <c r="Q148" s="660"/>
      <c r="R148" s="660"/>
      <c r="S148" s="660"/>
      <c r="T148" s="663"/>
      <c r="U148" s="664"/>
      <c r="V148" s="661"/>
    </row>
    <row r="149" spans="1:22" ht="15.75">
      <c r="A149" s="625">
        <v>56</v>
      </c>
      <c r="B149" s="626" t="s">
        <v>374</v>
      </c>
      <c r="C149" s="626" t="s">
        <v>69</v>
      </c>
      <c r="D149" s="699">
        <v>10000</v>
      </c>
      <c r="E149" s="629">
        <v>0.7</v>
      </c>
      <c r="F149" s="687"/>
      <c r="G149" s="687"/>
      <c r="H149" s="637"/>
      <c r="I149" s="688"/>
      <c r="J149" s="687"/>
      <c r="K149" s="687"/>
      <c r="L149" s="687"/>
      <c r="M149" s="687"/>
      <c r="N149" s="689"/>
      <c r="O149" s="688"/>
      <c r="P149" s="687"/>
      <c r="Q149" s="687"/>
      <c r="R149" s="687"/>
      <c r="S149" s="687"/>
      <c r="T149" s="689"/>
      <c r="U149" s="690"/>
      <c r="V149" s="637"/>
    </row>
    <row r="150" spans="1:22" ht="15.75">
      <c r="A150" s="638">
        <v>57</v>
      </c>
      <c r="B150" s="639" t="s">
        <v>375</v>
      </c>
      <c r="C150" s="639" t="s">
        <v>69</v>
      </c>
      <c r="D150" s="700">
        <v>10000</v>
      </c>
      <c r="E150" s="641">
        <v>0.6</v>
      </c>
      <c r="F150" s="674"/>
      <c r="G150" s="674"/>
      <c r="H150" s="647"/>
      <c r="I150" s="675"/>
      <c r="J150" s="674"/>
      <c r="K150" s="674"/>
      <c r="L150" s="674"/>
      <c r="M150" s="674"/>
      <c r="N150" s="676"/>
      <c r="O150" s="675"/>
      <c r="P150" s="674"/>
      <c r="Q150" s="674"/>
      <c r="R150" s="674"/>
      <c r="S150" s="674"/>
      <c r="T150" s="676"/>
      <c r="U150" s="677"/>
      <c r="V150" s="647"/>
    </row>
    <row r="151" spans="1:22" ht="15.75">
      <c r="A151" s="638">
        <v>58</v>
      </c>
      <c r="B151" s="639" t="s">
        <v>376</v>
      </c>
      <c r="C151" s="639" t="s">
        <v>69</v>
      </c>
      <c r="D151" s="700">
        <v>10000</v>
      </c>
      <c r="E151" s="641">
        <v>0.5</v>
      </c>
      <c r="F151" s="674"/>
      <c r="G151" s="674"/>
      <c r="H151" s="647"/>
      <c r="I151" s="675"/>
      <c r="J151" s="674"/>
      <c r="K151" s="674"/>
      <c r="L151" s="674"/>
      <c r="M151" s="674"/>
      <c r="N151" s="676"/>
      <c r="O151" s="675"/>
      <c r="P151" s="674"/>
      <c r="Q151" s="674"/>
      <c r="R151" s="674"/>
      <c r="S151" s="674"/>
      <c r="T151" s="676"/>
      <c r="U151" s="677"/>
      <c r="V151" s="647"/>
    </row>
    <row r="152" spans="1:22" ht="15.75">
      <c r="A152" s="638">
        <v>59</v>
      </c>
      <c r="B152" s="639" t="s">
        <v>377</v>
      </c>
      <c r="C152" s="639" t="s">
        <v>69</v>
      </c>
      <c r="D152" s="700">
        <v>10000</v>
      </c>
      <c r="E152" s="649">
        <v>0.4</v>
      </c>
      <c r="F152" s="674"/>
      <c r="G152" s="674"/>
      <c r="H152" s="647"/>
      <c r="I152" s="675"/>
      <c r="J152" s="674"/>
      <c r="K152" s="674"/>
      <c r="L152" s="674"/>
      <c r="M152" s="674"/>
      <c r="N152" s="676"/>
      <c r="O152" s="675"/>
      <c r="P152" s="674"/>
      <c r="Q152" s="674"/>
      <c r="R152" s="674"/>
      <c r="S152" s="674"/>
      <c r="T152" s="676"/>
      <c r="U152" s="677"/>
      <c r="V152" s="647"/>
    </row>
    <row r="153" spans="1:22" ht="16.5" thickBot="1">
      <c r="A153" s="655">
        <v>60</v>
      </c>
      <c r="B153" s="656" t="s">
        <v>378</v>
      </c>
      <c r="C153" s="656" t="s">
        <v>69</v>
      </c>
      <c r="D153" s="701">
        <v>10000</v>
      </c>
      <c r="E153" s="659">
        <v>0.3</v>
      </c>
      <c r="F153" s="660"/>
      <c r="G153" s="660"/>
      <c r="H153" s="661"/>
      <c r="I153" s="662"/>
      <c r="J153" s="660"/>
      <c r="K153" s="660"/>
      <c r="L153" s="660"/>
      <c r="M153" s="660"/>
      <c r="N153" s="663"/>
      <c r="O153" s="662"/>
      <c r="P153" s="660"/>
      <c r="Q153" s="660"/>
      <c r="R153" s="660"/>
      <c r="S153" s="660"/>
      <c r="T153" s="663"/>
      <c r="U153" s="664"/>
      <c r="V153" s="661"/>
    </row>
    <row r="155" spans="1:2" ht="18">
      <c r="A155" s="702" t="s">
        <v>381</v>
      </c>
      <c r="B155" s="703"/>
    </row>
    <row r="156" spans="1:2" ht="18">
      <c r="A156" s="704" t="s">
        <v>382</v>
      </c>
      <c r="B156" s="703"/>
    </row>
    <row r="157" ht="18">
      <c r="A157" s="704"/>
    </row>
  </sheetData>
  <mergeCells count="34">
    <mergeCell ref="U91:V91"/>
    <mergeCell ref="J34:O34"/>
    <mergeCell ref="P34:U34"/>
    <mergeCell ref="V35:W35"/>
    <mergeCell ref="C90:C91"/>
    <mergeCell ref="D90:D91"/>
    <mergeCell ref="E90:E91"/>
    <mergeCell ref="F90:G91"/>
    <mergeCell ref="H90:H91"/>
    <mergeCell ref="I90:N90"/>
    <mergeCell ref="O90:T90"/>
    <mergeCell ref="A6:A9"/>
    <mergeCell ref="J7:J8"/>
    <mergeCell ref="K7:K8"/>
    <mergeCell ref="B34:B35"/>
    <mergeCell ref="C34:C35"/>
    <mergeCell ref="D34:D35"/>
    <mergeCell ref="E34:E35"/>
    <mergeCell ref="F34:G35"/>
    <mergeCell ref="H34:H35"/>
    <mergeCell ref="I34:I35"/>
    <mergeCell ref="A27:Y27"/>
    <mergeCell ref="A25:K25"/>
    <mergeCell ref="A26:L26"/>
    <mergeCell ref="A22:C22"/>
    <mergeCell ref="L7:Q7"/>
    <mergeCell ref="R7:W7"/>
    <mergeCell ref="B6:B9"/>
    <mergeCell ref="C6:C9"/>
    <mergeCell ref="D6:K6"/>
    <mergeCell ref="L6:Y6"/>
    <mergeCell ref="D7:H8"/>
    <mergeCell ref="I7:I8"/>
    <mergeCell ref="X8:Y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9" r:id="rId1"/>
  <headerFooter alignWithMargins="0">
    <oddHeader>&amp;C&amp;"Arial,Pogrubiony"&amp;14&amp;A&amp;RStrona &amp;P</oddHeader>
  </headerFooter>
  <rowBreaks count="2" manualBreakCount="2">
    <brk id="31" max="255" man="1"/>
    <brk id="8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J15" sqref="J15"/>
    </sheetView>
  </sheetViews>
  <sheetFormatPr defaultColWidth="9.140625" defaultRowHeight="12.75"/>
  <cols>
    <col min="1" max="1" width="3.8515625" style="596" customWidth="1"/>
    <col min="2" max="2" width="67.00390625" style="596" customWidth="1"/>
    <col min="3" max="8" width="13.8515625" style="596" customWidth="1"/>
    <col min="9" max="16384" width="9.140625" style="596" customWidth="1"/>
  </cols>
  <sheetData>
    <row r="1" ht="15.75">
      <c r="B1" s="441" t="str">
        <f>+UWAGA!B4</f>
        <v>Nazwa OSD</v>
      </c>
    </row>
    <row r="2" ht="12.75">
      <c r="B2" t="str">
        <f>+UWAGA!B5</f>
        <v>Data wniosku</v>
      </c>
    </row>
    <row r="3" spans="3:8" ht="12.75">
      <c r="C3" s="1067" t="s">
        <v>427</v>
      </c>
      <c r="D3" s="1067"/>
      <c r="E3" s="1067" t="s">
        <v>428</v>
      </c>
      <c r="F3" s="1067"/>
      <c r="G3" s="1067" t="s">
        <v>531</v>
      </c>
      <c r="H3" s="1067"/>
    </row>
    <row r="4" spans="1:8" ht="12.75" customHeight="1">
      <c r="A4" s="597" t="s">
        <v>319</v>
      </c>
      <c r="B4" s="598" t="s">
        <v>320</v>
      </c>
      <c r="C4" s="598" t="s">
        <v>321</v>
      </c>
      <c r="D4" s="597" t="s">
        <v>322</v>
      </c>
      <c r="E4" s="598" t="s">
        <v>321</v>
      </c>
      <c r="F4" s="597" t="s">
        <v>322</v>
      </c>
      <c r="G4" s="598" t="s">
        <v>321</v>
      </c>
      <c r="H4" s="597" t="s">
        <v>322</v>
      </c>
    </row>
    <row r="5" spans="1:8" ht="12.75" customHeight="1">
      <c r="A5" s="832" t="s">
        <v>323</v>
      </c>
      <c r="B5" s="833"/>
      <c r="C5" s="833"/>
      <c r="D5" s="833"/>
      <c r="E5" s="833"/>
      <c r="F5" s="833"/>
      <c r="G5" s="833"/>
      <c r="H5" s="833"/>
    </row>
    <row r="6" spans="1:8" ht="30" customHeight="1">
      <c r="A6" s="834">
        <v>1</v>
      </c>
      <c r="B6" s="835" t="s">
        <v>429</v>
      </c>
      <c r="C6" s="836" t="s">
        <v>454</v>
      </c>
      <c r="D6" s="599"/>
      <c r="E6" s="836" t="s">
        <v>414</v>
      </c>
      <c r="F6" s="599"/>
      <c r="G6" s="836" t="s">
        <v>532</v>
      </c>
      <c r="H6" s="599"/>
    </row>
    <row r="7" spans="1:8" ht="30" customHeight="1">
      <c r="A7" s="834">
        <v>2</v>
      </c>
      <c r="B7" s="835" t="s">
        <v>430</v>
      </c>
      <c r="C7" s="836" t="s">
        <v>455</v>
      </c>
      <c r="D7" s="599"/>
      <c r="E7" s="879"/>
      <c r="F7" s="879"/>
      <c r="G7" s="879"/>
      <c r="H7" s="879"/>
    </row>
    <row r="8" spans="1:8" ht="30" customHeight="1">
      <c r="A8" s="834">
        <v>3</v>
      </c>
      <c r="B8" s="835" t="s">
        <v>431</v>
      </c>
      <c r="C8" s="836" t="s">
        <v>456</v>
      </c>
      <c r="D8" s="599"/>
      <c r="E8" s="836" t="s">
        <v>415</v>
      </c>
      <c r="F8" s="599"/>
      <c r="G8" s="836" t="s">
        <v>533</v>
      </c>
      <c r="H8" s="599"/>
    </row>
    <row r="9" spans="1:8" ht="30" customHeight="1">
      <c r="A9" s="834">
        <v>4</v>
      </c>
      <c r="B9" s="835" t="s">
        <v>432</v>
      </c>
      <c r="C9" s="836" t="s">
        <v>457</v>
      </c>
      <c r="D9" s="599"/>
      <c r="E9" s="836" t="s">
        <v>416</v>
      </c>
      <c r="F9" s="599"/>
      <c r="G9" s="836" t="s">
        <v>534</v>
      </c>
      <c r="H9" s="599"/>
    </row>
    <row r="10" spans="1:8" ht="30" customHeight="1">
      <c r="A10" s="834">
        <v>5</v>
      </c>
      <c r="B10" s="835" t="s">
        <v>433</v>
      </c>
      <c r="C10" s="879"/>
      <c r="D10" s="879"/>
      <c r="E10" s="836" t="s">
        <v>458</v>
      </c>
      <c r="F10" s="599"/>
      <c r="G10" s="836" t="s">
        <v>535</v>
      </c>
      <c r="H10" s="599"/>
    </row>
    <row r="11" spans="1:8" ht="30" customHeight="1">
      <c r="A11" s="834">
        <v>6</v>
      </c>
      <c r="B11" s="835" t="s">
        <v>434</v>
      </c>
      <c r="C11" s="879"/>
      <c r="D11" s="879"/>
      <c r="E11" s="836" t="s">
        <v>459</v>
      </c>
      <c r="F11" s="599"/>
      <c r="G11" s="836" t="s">
        <v>536</v>
      </c>
      <c r="H11" s="599"/>
    </row>
    <row r="12" spans="1:8" ht="30" customHeight="1">
      <c r="A12" s="834">
        <v>7</v>
      </c>
      <c r="B12" s="835" t="s">
        <v>537</v>
      </c>
      <c r="C12" s="879"/>
      <c r="D12" s="879"/>
      <c r="E12" s="879"/>
      <c r="F12" s="879"/>
      <c r="G12" s="836" t="s">
        <v>538</v>
      </c>
      <c r="H12" s="599"/>
    </row>
    <row r="13" spans="1:8" ht="30" customHeight="1">
      <c r="A13" s="834">
        <v>8</v>
      </c>
      <c r="B13" s="835" t="s">
        <v>539</v>
      </c>
      <c r="C13" s="879"/>
      <c r="D13" s="879"/>
      <c r="E13" s="879"/>
      <c r="F13" s="879"/>
      <c r="G13" s="836" t="s">
        <v>540</v>
      </c>
      <c r="H13" s="599"/>
    </row>
    <row r="14" spans="1:8" ht="30" customHeight="1">
      <c r="A14" s="834">
        <v>9</v>
      </c>
      <c r="B14" s="835" t="s">
        <v>435</v>
      </c>
      <c r="C14" s="836" t="s">
        <v>460</v>
      </c>
      <c r="D14" s="829"/>
      <c r="E14" s="836" t="s">
        <v>417</v>
      </c>
      <c r="F14" s="829"/>
      <c r="G14" s="836" t="s">
        <v>541</v>
      </c>
      <c r="H14" s="829"/>
    </row>
    <row r="15" spans="1:8" ht="30" customHeight="1">
      <c r="A15" s="834">
        <v>10</v>
      </c>
      <c r="B15" s="835" t="s">
        <v>436</v>
      </c>
      <c r="C15" s="836" t="s">
        <v>461</v>
      </c>
      <c r="D15" s="830"/>
      <c r="E15" s="836" t="s">
        <v>418</v>
      </c>
      <c r="F15" s="830"/>
      <c r="G15" s="836" t="s">
        <v>542</v>
      </c>
      <c r="H15" s="830"/>
    </row>
    <row r="16" spans="1:8" ht="12.75" customHeight="1">
      <c r="A16" s="837" t="s">
        <v>437</v>
      </c>
      <c r="B16" s="837"/>
      <c r="C16" s="837"/>
      <c r="D16" s="838"/>
      <c r="E16" s="838"/>
      <c r="F16" s="838"/>
      <c r="G16" s="838"/>
      <c r="H16" s="838"/>
    </row>
    <row r="17" spans="1:8" ht="30" customHeight="1">
      <c r="A17" s="834">
        <v>11</v>
      </c>
      <c r="B17" s="835" t="s">
        <v>438</v>
      </c>
      <c r="C17" s="836" t="s">
        <v>462</v>
      </c>
      <c r="D17" s="601"/>
      <c r="E17" s="836" t="s">
        <v>543</v>
      </c>
      <c r="F17" s="601"/>
      <c r="G17" s="836" t="s">
        <v>543</v>
      </c>
      <c r="H17" s="601"/>
    </row>
    <row r="18" spans="1:8" ht="30" customHeight="1">
      <c r="A18" s="834">
        <v>12</v>
      </c>
      <c r="B18" s="835" t="s">
        <v>439</v>
      </c>
      <c r="C18" s="836" t="s">
        <v>463</v>
      </c>
      <c r="D18" s="601"/>
      <c r="E18" s="836" t="s">
        <v>464</v>
      </c>
      <c r="F18" s="601"/>
      <c r="G18" s="836" t="s">
        <v>464</v>
      </c>
      <c r="H18" s="601"/>
    </row>
    <row r="19" spans="1:8" ht="30" customHeight="1">
      <c r="A19" s="834">
        <v>13</v>
      </c>
      <c r="B19" s="835" t="s">
        <v>544</v>
      </c>
      <c r="C19" s="879"/>
      <c r="D19" s="879"/>
      <c r="E19" s="879"/>
      <c r="F19" s="879"/>
      <c r="G19" s="836" t="s">
        <v>545</v>
      </c>
      <c r="H19" s="601"/>
    </row>
    <row r="20" spans="1:8" ht="30" customHeight="1">
      <c r="A20" s="834">
        <v>14</v>
      </c>
      <c r="B20" s="835" t="s">
        <v>440</v>
      </c>
      <c r="C20" s="836" t="s">
        <v>324</v>
      </c>
      <c r="D20" s="601"/>
      <c r="E20" s="836" t="s">
        <v>419</v>
      </c>
      <c r="F20" s="601"/>
      <c r="G20" s="836" t="s">
        <v>546</v>
      </c>
      <c r="H20" s="601"/>
    </row>
    <row r="21" spans="1:8" ht="30" customHeight="1">
      <c r="A21" s="834">
        <v>15</v>
      </c>
      <c r="B21" s="835" t="s">
        <v>441</v>
      </c>
      <c r="C21" s="836" t="s">
        <v>465</v>
      </c>
      <c r="D21" s="601"/>
      <c r="E21" s="836" t="s">
        <v>466</v>
      </c>
      <c r="F21" s="601"/>
      <c r="G21" s="836" t="s">
        <v>466</v>
      </c>
      <c r="H21" s="601"/>
    </row>
    <row r="22" spans="1:8" ht="30" customHeight="1">
      <c r="A22" s="834">
        <v>16</v>
      </c>
      <c r="B22" s="835" t="s">
        <v>547</v>
      </c>
      <c r="C22" s="879"/>
      <c r="D22" s="879"/>
      <c r="E22" s="836" t="s">
        <v>467</v>
      </c>
      <c r="F22" s="601"/>
      <c r="G22" s="836" t="s">
        <v>548</v>
      </c>
      <c r="H22" s="601"/>
    </row>
    <row r="23" spans="1:8" ht="30" customHeight="1">
      <c r="A23" s="834">
        <v>17</v>
      </c>
      <c r="B23" s="835" t="s">
        <v>442</v>
      </c>
      <c r="C23" s="879"/>
      <c r="D23" s="879"/>
      <c r="E23" s="836" t="s">
        <v>468</v>
      </c>
      <c r="F23" s="601"/>
      <c r="G23" s="836" t="s">
        <v>468</v>
      </c>
      <c r="H23" s="601"/>
    </row>
    <row r="24" spans="1:8" ht="38.25" customHeight="1">
      <c r="A24" s="839">
        <v>18</v>
      </c>
      <c r="B24" s="840" t="s">
        <v>443</v>
      </c>
      <c r="C24" s="841" t="s">
        <v>469</v>
      </c>
      <c r="D24" s="600"/>
      <c r="E24" s="841" t="s">
        <v>549</v>
      </c>
      <c r="F24" s="600"/>
      <c r="G24" s="841" t="s">
        <v>555</v>
      </c>
      <c r="H24" s="600"/>
    </row>
    <row r="25" spans="1:8" ht="30" customHeight="1">
      <c r="A25" s="839">
        <v>19</v>
      </c>
      <c r="B25" s="840" t="s">
        <v>444</v>
      </c>
      <c r="C25" s="842" t="s">
        <v>423</v>
      </c>
      <c r="D25" s="600"/>
      <c r="E25" s="842" t="s">
        <v>470</v>
      </c>
      <c r="F25" s="600"/>
      <c r="G25" s="842" t="s">
        <v>550</v>
      </c>
      <c r="H25" s="600"/>
    </row>
    <row r="26" spans="1:8" ht="12.75" customHeight="1">
      <c r="A26" s="832" t="s">
        <v>445</v>
      </c>
      <c r="B26" s="833"/>
      <c r="C26" s="833"/>
      <c r="D26" s="843"/>
      <c r="E26" s="833"/>
      <c r="F26" s="843"/>
      <c r="G26" s="833"/>
      <c r="H26" s="843"/>
    </row>
    <row r="27" spans="1:8" ht="30" customHeight="1">
      <c r="A27" s="839">
        <v>20</v>
      </c>
      <c r="B27" s="840" t="s">
        <v>446</v>
      </c>
      <c r="C27" s="842" t="s">
        <v>471</v>
      </c>
      <c r="D27" s="600"/>
      <c r="E27" s="842" t="s">
        <v>447</v>
      </c>
      <c r="F27" s="600"/>
      <c r="G27" s="842" t="s">
        <v>551</v>
      </c>
      <c r="H27" s="600"/>
    </row>
    <row r="28" spans="1:8" ht="30" customHeight="1">
      <c r="A28" s="834">
        <v>21</v>
      </c>
      <c r="B28" s="835" t="s">
        <v>448</v>
      </c>
      <c r="C28" s="836" t="s">
        <v>454</v>
      </c>
      <c r="D28" s="601"/>
      <c r="E28" s="836" t="s">
        <v>414</v>
      </c>
      <c r="F28" s="601"/>
      <c r="G28" s="836" t="s">
        <v>532</v>
      </c>
      <c r="H28" s="601"/>
    </row>
    <row r="29" spans="1:8" ht="30" customHeight="1">
      <c r="A29" s="839">
        <v>22</v>
      </c>
      <c r="B29" s="840" t="s">
        <v>449</v>
      </c>
      <c r="C29" s="842" t="s">
        <v>450</v>
      </c>
      <c r="D29" s="600"/>
      <c r="E29" s="842" t="s">
        <v>420</v>
      </c>
      <c r="F29" s="600"/>
      <c r="G29" s="842" t="s">
        <v>552</v>
      </c>
      <c r="H29" s="600"/>
    </row>
    <row r="30" spans="1:8" ht="30" customHeight="1">
      <c r="A30" s="834">
        <v>23</v>
      </c>
      <c r="B30" s="835" t="s">
        <v>451</v>
      </c>
      <c r="C30" s="836" t="s">
        <v>472</v>
      </c>
      <c r="D30" s="601"/>
      <c r="E30" s="836" t="s">
        <v>421</v>
      </c>
      <c r="F30" s="601"/>
      <c r="G30" s="836" t="s">
        <v>553</v>
      </c>
      <c r="H30" s="601"/>
    </row>
    <row r="31" spans="1:8" ht="30" customHeight="1">
      <c r="A31" s="839">
        <v>24</v>
      </c>
      <c r="B31" s="840" t="s">
        <v>452</v>
      </c>
      <c r="C31" s="842" t="s">
        <v>447</v>
      </c>
      <c r="D31" s="600"/>
      <c r="E31" s="842" t="s">
        <v>422</v>
      </c>
      <c r="F31" s="600"/>
      <c r="G31" s="842" t="s">
        <v>422</v>
      </c>
      <c r="H31" s="600"/>
    </row>
    <row r="32" spans="1:8" ht="12.75" customHeight="1">
      <c r="A32" s="831"/>
      <c r="B32" s="831"/>
      <c r="C32" s="831"/>
      <c r="D32" s="844"/>
      <c r="E32" s="831"/>
      <c r="F32" s="844"/>
      <c r="G32" s="831"/>
      <c r="H32" s="844"/>
    </row>
    <row r="33" spans="1:8" ht="25.5" customHeight="1">
      <c r="A33" s="845">
        <v>25</v>
      </c>
      <c r="B33" s="846" t="s">
        <v>453</v>
      </c>
      <c r="C33" s="847" t="s">
        <v>473</v>
      </c>
      <c r="D33" s="848"/>
      <c r="E33" s="847" t="s">
        <v>424</v>
      </c>
      <c r="F33" s="848"/>
      <c r="G33" s="847" t="s">
        <v>554</v>
      </c>
      <c r="H33" s="848"/>
    </row>
    <row r="34" spans="1:8" ht="12.75" customHeight="1">
      <c r="A34" s="831"/>
      <c r="B34" s="831"/>
      <c r="C34" s="831"/>
      <c r="D34" s="844"/>
      <c r="E34" s="831"/>
      <c r="F34" s="844"/>
      <c r="G34" s="831"/>
      <c r="H34" s="844"/>
    </row>
    <row r="35" spans="1:8" ht="25.5" customHeight="1">
      <c r="A35" s="845">
        <v>26</v>
      </c>
      <c r="B35" s="846" t="s">
        <v>556</v>
      </c>
      <c r="C35" s="879"/>
      <c r="D35" s="879"/>
      <c r="E35" s="879"/>
      <c r="F35" s="879"/>
      <c r="G35" s="847" t="s">
        <v>558</v>
      </c>
      <c r="H35" s="848"/>
    </row>
    <row r="36" spans="1:8" ht="25.5" customHeight="1">
      <c r="A36" s="845">
        <v>27</v>
      </c>
      <c r="B36" s="846" t="s">
        <v>557</v>
      </c>
      <c r="C36" s="879"/>
      <c r="D36" s="879"/>
      <c r="E36" s="879"/>
      <c r="F36" s="879"/>
      <c r="G36" s="847" t="s">
        <v>559</v>
      </c>
      <c r="H36" s="848"/>
    </row>
    <row r="37" spans="2:5" ht="25.5" customHeight="1">
      <c r="B37" s="602"/>
      <c r="C37" s="602"/>
      <c r="E37" s="602"/>
    </row>
    <row r="38" spans="2:5" ht="25.5" customHeight="1">
      <c r="B38" s="602"/>
      <c r="C38" s="602"/>
      <c r="E38" s="602"/>
    </row>
    <row r="39" ht="25.5" customHeight="1"/>
    <row r="40" ht="25.5" customHeight="1"/>
    <row r="41" ht="25.5" customHeight="1"/>
  </sheetData>
  <mergeCells count="3">
    <mergeCell ref="C3:D3"/>
    <mergeCell ref="E3:F3"/>
    <mergeCell ref="G3:H3"/>
  </mergeCells>
  <printOptions/>
  <pageMargins left="0.75" right="0.75" top="1" bottom="1" header="0.5" footer="0.5"/>
  <pageSetup fitToHeight="1" fitToWidth="1" horizontalDpi="600" verticalDpi="600" orientation="portrait" paperSize="9" scale="56" r:id="rId1"/>
  <headerFooter alignWithMargins="0">
    <oddHeader>&amp;CZałącznik 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4">
      <pane xSplit="1" topLeftCell="B1" activePane="topRight" state="frozen"/>
      <selection pane="topLeft" activeCell="A1" sqref="A1"/>
      <selection pane="topRight" activeCell="T37" sqref="T37"/>
    </sheetView>
  </sheetViews>
  <sheetFormatPr defaultColWidth="9.140625" defaultRowHeight="12.75"/>
  <cols>
    <col min="1" max="1" width="31.00390625" style="786" customWidth="1"/>
    <col min="2" max="2" width="5.57421875" style="786" customWidth="1"/>
    <col min="3" max="3" width="9.140625" style="786" customWidth="1"/>
    <col min="4" max="4" width="10.421875" style="786" customWidth="1"/>
    <col min="5" max="5" width="11.140625" style="786" customWidth="1"/>
    <col min="6" max="6" width="10.28125" style="786" customWidth="1"/>
    <col min="7" max="7" width="10.421875" style="786" hidden="1" customWidth="1"/>
    <col min="8" max="10" width="0" style="786" hidden="1" customWidth="1"/>
    <col min="11" max="11" width="12.28125" style="786" customWidth="1"/>
    <col min="12" max="12" width="0" style="786" hidden="1" customWidth="1"/>
    <col min="13" max="13" width="10.7109375" style="786" hidden="1" customWidth="1"/>
    <col min="14" max="14" width="0" style="786" hidden="1" customWidth="1"/>
    <col min="15" max="15" width="10.8515625" style="786" customWidth="1"/>
    <col min="16" max="16" width="10.57421875" style="786" customWidth="1"/>
    <col min="17" max="17" width="10.00390625" style="786" bestFit="1" customWidth="1"/>
    <col min="18" max="18" width="9.8515625" style="786" customWidth="1"/>
    <col min="19" max="16384" width="9.140625" style="786" customWidth="1"/>
  </cols>
  <sheetData>
    <row r="1" ht="13.5" thickBot="1">
      <c r="A1" s="786" t="s">
        <v>396</v>
      </c>
    </row>
    <row r="2" spans="1:17" ht="174" thickBot="1">
      <c r="A2" s="787" t="s">
        <v>397</v>
      </c>
      <c r="B2" s="788" t="s">
        <v>40</v>
      </c>
      <c r="C2" s="789" t="s">
        <v>521</v>
      </c>
      <c r="D2" s="789" t="s">
        <v>398</v>
      </c>
      <c r="E2" s="789" t="s">
        <v>399</v>
      </c>
      <c r="F2" s="789" t="s">
        <v>475</v>
      </c>
      <c r="G2" s="789" t="s">
        <v>400</v>
      </c>
      <c r="H2" s="789" t="s">
        <v>401</v>
      </c>
      <c r="I2" s="789" t="s">
        <v>402</v>
      </c>
      <c r="J2" s="789" t="s">
        <v>403</v>
      </c>
      <c r="K2" s="789" t="s">
        <v>404</v>
      </c>
      <c r="L2" s="789" t="s">
        <v>405</v>
      </c>
      <c r="M2" s="789" t="s">
        <v>406</v>
      </c>
      <c r="N2" s="789" t="s">
        <v>407</v>
      </c>
      <c r="O2" s="789" t="s">
        <v>408</v>
      </c>
      <c r="P2" s="790" t="s">
        <v>409</v>
      </c>
      <c r="Q2" s="790" t="s">
        <v>410</v>
      </c>
    </row>
    <row r="3" spans="1:17" ht="13.5" thickBot="1">
      <c r="A3" s="788"/>
      <c r="B3" s="788"/>
      <c r="C3" s="791">
        <v>1</v>
      </c>
      <c r="D3" s="791">
        <v>2</v>
      </c>
      <c r="E3" s="791">
        <v>3</v>
      </c>
      <c r="F3" s="791">
        <v>4</v>
      </c>
      <c r="G3" s="791">
        <v>6</v>
      </c>
      <c r="H3" s="791">
        <v>7</v>
      </c>
      <c r="I3" s="791">
        <v>8</v>
      </c>
      <c r="J3" s="791">
        <v>9</v>
      </c>
      <c r="K3" s="791">
        <v>5</v>
      </c>
      <c r="L3" s="791">
        <v>11</v>
      </c>
      <c r="M3" s="791">
        <v>12</v>
      </c>
      <c r="N3" s="791">
        <v>13</v>
      </c>
      <c r="O3" s="791">
        <v>6</v>
      </c>
      <c r="P3" s="792"/>
      <c r="Q3" s="792"/>
    </row>
    <row r="4" spans="1:17" ht="13.5" customHeight="1">
      <c r="A4" s="793" t="s">
        <v>521</v>
      </c>
      <c r="B4" s="794">
        <v>1</v>
      </c>
      <c r="C4" s="795"/>
      <c r="D4" s="796"/>
      <c r="E4" s="797"/>
      <c r="F4" s="796"/>
      <c r="G4" s="797"/>
      <c r="H4" s="797"/>
      <c r="I4" s="797"/>
      <c r="J4" s="797"/>
      <c r="K4" s="796"/>
      <c r="L4" s="797"/>
      <c r="M4" s="797"/>
      <c r="N4" s="797"/>
      <c r="O4" s="796"/>
      <c r="P4" s="798">
        <f aca="true" t="shared" si="0" ref="P4:P17">SUM(C4:O4)</f>
        <v>0</v>
      </c>
      <c r="Q4" s="799"/>
    </row>
    <row r="5" spans="1:17" ht="12.75">
      <c r="A5" s="794" t="s">
        <v>398</v>
      </c>
      <c r="B5" s="794">
        <v>2</v>
      </c>
      <c r="C5" s="796"/>
      <c r="D5" s="795"/>
      <c r="E5" s="797"/>
      <c r="F5" s="797"/>
      <c r="G5" s="797"/>
      <c r="H5" s="797"/>
      <c r="I5" s="797"/>
      <c r="J5" s="797"/>
      <c r="K5" s="797"/>
      <c r="L5" s="797"/>
      <c r="M5" s="797"/>
      <c r="N5" s="797"/>
      <c r="O5" s="797"/>
      <c r="P5" s="798">
        <f t="shared" si="0"/>
        <v>0</v>
      </c>
      <c r="Q5" s="799"/>
    </row>
    <row r="6" spans="1:17" ht="12.75">
      <c r="A6" s="794" t="s">
        <v>399</v>
      </c>
      <c r="B6" s="794">
        <v>3</v>
      </c>
      <c r="C6" s="797"/>
      <c r="D6" s="797"/>
      <c r="E6" s="795"/>
      <c r="F6" s="796"/>
      <c r="G6" s="796"/>
      <c r="H6" s="797"/>
      <c r="I6" s="797"/>
      <c r="J6" s="797"/>
      <c r="K6" s="797"/>
      <c r="L6" s="797"/>
      <c r="M6" s="797"/>
      <c r="N6" s="797"/>
      <c r="O6" s="797"/>
      <c r="P6" s="798">
        <f t="shared" si="0"/>
        <v>0</v>
      </c>
      <c r="Q6" s="799"/>
    </row>
    <row r="7" spans="1:17" ht="12.75">
      <c r="A7" s="794" t="s">
        <v>522</v>
      </c>
      <c r="B7" s="794">
        <v>4</v>
      </c>
      <c r="C7" s="797"/>
      <c r="D7" s="797"/>
      <c r="E7" s="796"/>
      <c r="F7" s="795"/>
      <c r="G7" s="797"/>
      <c r="H7" s="797"/>
      <c r="I7" s="797"/>
      <c r="J7" s="797"/>
      <c r="K7" s="796"/>
      <c r="L7" s="797"/>
      <c r="M7" s="797"/>
      <c r="N7" s="797"/>
      <c r="O7" s="797"/>
      <c r="P7" s="798">
        <f t="shared" si="0"/>
        <v>0</v>
      </c>
      <c r="Q7" s="799"/>
    </row>
    <row r="8" spans="1:17" ht="12.75" hidden="1">
      <c r="A8" s="794" t="s">
        <v>400</v>
      </c>
      <c r="B8" s="794">
        <v>5</v>
      </c>
      <c r="C8" s="797"/>
      <c r="D8" s="797"/>
      <c r="E8" s="796"/>
      <c r="F8" s="827"/>
      <c r="G8" s="795"/>
      <c r="H8" s="797"/>
      <c r="I8" s="797"/>
      <c r="J8" s="797"/>
      <c r="K8" s="796"/>
      <c r="L8" s="827"/>
      <c r="M8" s="797"/>
      <c r="N8" s="797"/>
      <c r="O8" s="797"/>
      <c r="P8" s="798">
        <f t="shared" si="0"/>
        <v>0</v>
      </c>
      <c r="Q8" s="799"/>
    </row>
    <row r="9" spans="1:17" ht="12.75" hidden="1">
      <c r="A9" s="794" t="s">
        <v>401</v>
      </c>
      <c r="B9" s="794">
        <v>6</v>
      </c>
      <c r="C9" s="797"/>
      <c r="D9" s="797"/>
      <c r="E9" s="797"/>
      <c r="F9" s="797"/>
      <c r="G9" s="797"/>
      <c r="H9" s="795"/>
      <c r="I9" s="797"/>
      <c r="J9" s="797"/>
      <c r="K9" s="796"/>
      <c r="L9" s="797"/>
      <c r="M9" s="797"/>
      <c r="N9" s="797"/>
      <c r="O9" s="797"/>
      <c r="P9" s="798">
        <f t="shared" si="0"/>
        <v>0</v>
      </c>
      <c r="Q9" s="799"/>
    </row>
    <row r="10" spans="1:17" ht="12.75" hidden="1">
      <c r="A10" s="794" t="s">
        <v>402</v>
      </c>
      <c r="B10" s="794">
        <v>7</v>
      </c>
      <c r="C10" s="797"/>
      <c r="D10" s="797"/>
      <c r="E10" s="797"/>
      <c r="F10" s="797"/>
      <c r="G10" s="797"/>
      <c r="H10" s="797"/>
      <c r="I10" s="795"/>
      <c r="J10" s="797"/>
      <c r="K10" s="797"/>
      <c r="L10" s="827"/>
      <c r="M10" s="797"/>
      <c r="N10" s="797"/>
      <c r="O10" s="797"/>
      <c r="P10" s="798">
        <f t="shared" si="0"/>
        <v>0</v>
      </c>
      <c r="Q10" s="799"/>
    </row>
    <row r="11" spans="1:17" ht="12.75" hidden="1">
      <c r="A11" s="794" t="s">
        <v>403</v>
      </c>
      <c r="B11" s="794">
        <v>8</v>
      </c>
      <c r="C11" s="797"/>
      <c r="D11" s="797"/>
      <c r="E11" s="797"/>
      <c r="F11" s="797"/>
      <c r="G11" s="797"/>
      <c r="H11" s="797"/>
      <c r="I11" s="797"/>
      <c r="J11" s="795"/>
      <c r="K11" s="797"/>
      <c r="L11" s="827"/>
      <c r="M11" s="797"/>
      <c r="N11" s="800"/>
      <c r="O11" s="797"/>
      <c r="P11" s="798">
        <f t="shared" si="0"/>
        <v>0</v>
      </c>
      <c r="Q11" s="799"/>
    </row>
    <row r="12" spans="1:17" ht="12.75">
      <c r="A12" s="794" t="s">
        <v>404</v>
      </c>
      <c r="B12" s="794">
        <v>5</v>
      </c>
      <c r="C12" s="796"/>
      <c r="D12" s="797"/>
      <c r="E12" s="797"/>
      <c r="F12" s="796"/>
      <c r="G12" s="796"/>
      <c r="H12" s="796"/>
      <c r="I12" s="797"/>
      <c r="J12" s="797"/>
      <c r="K12" s="795"/>
      <c r="L12" s="797"/>
      <c r="M12" s="796"/>
      <c r="N12" s="796"/>
      <c r="O12" s="796"/>
      <c r="P12" s="798">
        <f t="shared" si="0"/>
        <v>0</v>
      </c>
      <c r="Q12" s="799"/>
    </row>
    <row r="13" spans="1:17" ht="12.75" hidden="1">
      <c r="A13" s="794" t="s">
        <v>405</v>
      </c>
      <c r="B13" s="794">
        <v>10</v>
      </c>
      <c r="C13" s="797"/>
      <c r="D13" s="797"/>
      <c r="E13" s="797"/>
      <c r="F13" s="827"/>
      <c r="G13" s="827"/>
      <c r="H13" s="797"/>
      <c r="I13" s="796"/>
      <c r="J13" s="827"/>
      <c r="K13" s="797"/>
      <c r="L13" s="795"/>
      <c r="M13" s="797"/>
      <c r="N13" s="827"/>
      <c r="O13" s="797"/>
      <c r="P13" s="798">
        <f t="shared" si="0"/>
        <v>0</v>
      </c>
      <c r="Q13" s="799"/>
    </row>
    <row r="14" spans="1:17" ht="12.75" hidden="1">
      <c r="A14" s="794" t="s">
        <v>406</v>
      </c>
      <c r="B14" s="794">
        <v>11</v>
      </c>
      <c r="C14" s="797"/>
      <c r="D14" s="797"/>
      <c r="E14" s="797"/>
      <c r="F14" s="797"/>
      <c r="G14" s="797"/>
      <c r="H14" s="797"/>
      <c r="I14" s="797"/>
      <c r="J14" s="797"/>
      <c r="K14" s="796"/>
      <c r="L14" s="797"/>
      <c r="M14" s="795"/>
      <c r="N14" s="827"/>
      <c r="O14" s="797"/>
      <c r="P14" s="798">
        <f t="shared" si="0"/>
        <v>0</v>
      </c>
      <c r="Q14" s="799"/>
    </row>
    <row r="15" spans="1:17" ht="12.75" hidden="1">
      <c r="A15" s="794" t="s">
        <v>407</v>
      </c>
      <c r="B15" s="794">
        <v>12</v>
      </c>
      <c r="C15" s="797"/>
      <c r="D15" s="797"/>
      <c r="E15" s="797"/>
      <c r="F15" s="797"/>
      <c r="G15" s="797"/>
      <c r="H15" s="797"/>
      <c r="I15" s="797"/>
      <c r="J15" s="797"/>
      <c r="K15" s="796"/>
      <c r="L15" s="827"/>
      <c r="M15" s="827"/>
      <c r="N15" s="795"/>
      <c r="O15" s="797"/>
      <c r="P15" s="798">
        <f t="shared" si="0"/>
        <v>0</v>
      </c>
      <c r="Q15" s="799"/>
    </row>
    <row r="16" spans="1:18" ht="13.5" thickBot="1">
      <c r="A16" s="794" t="s">
        <v>408</v>
      </c>
      <c r="B16" s="794">
        <v>6</v>
      </c>
      <c r="C16" s="801"/>
      <c r="D16" s="802"/>
      <c r="E16" s="802"/>
      <c r="F16" s="802"/>
      <c r="G16" s="802"/>
      <c r="H16" s="802"/>
      <c r="I16" s="802"/>
      <c r="J16" s="802"/>
      <c r="K16" s="801"/>
      <c r="L16" s="802"/>
      <c r="M16" s="802"/>
      <c r="N16" s="802"/>
      <c r="O16" s="803"/>
      <c r="P16" s="798">
        <f t="shared" si="0"/>
        <v>0</v>
      </c>
      <c r="Q16" s="804"/>
      <c r="R16" s="805"/>
    </row>
    <row r="17" spans="1:17" ht="13.5" thickBot="1">
      <c r="A17" s="806" t="s">
        <v>409</v>
      </c>
      <c r="B17" s="807"/>
      <c r="C17" s="808">
        <f aca="true" t="shared" si="1" ref="C17:J17">SUM(C4:C16)</f>
        <v>0</v>
      </c>
      <c r="D17" s="808">
        <f t="shared" si="1"/>
        <v>0</v>
      </c>
      <c r="E17" s="808">
        <f t="shared" si="1"/>
        <v>0</v>
      </c>
      <c r="F17" s="808">
        <f t="shared" si="1"/>
        <v>0</v>
      </c>
      <c r="G17" s="808">
        <f t="shared" si="1"/>
        <v>0</v>
      </c>
      <c r="H17" s="808">
        <f t="shared" si="1"/>
        <v>0</v>
      </c>
      <c r="I17" s="808">
        <f t="shared" si="1"/>
        <v>0</v>
      </c>
      <c r="J17" s="808">
        <f t="shared" si="1"/>
        <v>0</v>
      </c>
      <c r="K17" s="808">
        <f>SUM(K4:K16)</f>
        <v>0</v>
      </c>
      <c r="L17" s="808">
        <f>SUM(L4:L16)</f>
        <v>0</v>
      </c>
      <c r="M17" s="808">
        <f>SUM(M4:M16)</f>
        <v>0</v>
      </c>
      <c r="N17" s="808">
        <f>SUM(N4:N16)</f>
        <v>0</v>
      </c>
      <c r="O17" s="809">
        <f>SUM(O4:O16)</f>
        <v>0</v>
      </c>
      <c r="P17" s="810">
        <f t="shared" si="0"/>
        <v>0</v>
      </c>
      <c r="Q17" s="810">
        <f>SUM(D17:P17)</f>
        <v>0</v>
      </c>
    </row>
    <row r="19" ht="13.5" thickBot="1">
      <c r="A19" s="786" t="s">
        <v>411</v>
      </c>
    </row>
    <row r="20" spans="1:17" ht="174" thickBot="1">
      <c r="A20" s="811" t="s">
        <v>397</v>
      </c>
      <c r="B20" s="788" t="s">
        <v>107</v>
      </c>
      <c r="C20" s="789" t="s">
        <v>521</v>
      </c>
      <c r="D20" s="789" t="s">
        <v>398</v>
      </c>
      <c r="E20" s="789" t="s">
        <v>399</v>
      </c>
      <c r="F20" s="789" t="s">
        <v>475</v>
      </c>
      <c r="G20" s="789" t="s">
        <v>400</v>
      </c>
      <c r="H20" s="789" t="s">
        <v>401</v>
      </c>
      <c r="I20" s="789" t="s">
        <v>402</v>
      </c>
      <c r="J20" s="789" t="s">
        <v>403</v>
      </c>
      <c r="K20" s="789" t="s">
        <v>404</v>
      </c>
      <c r="L20" s="789" t="s">
        <v>405</v>
      </c>
      <c r="M20" s="789" t="s">
        <v>406</v>
      </c>
      <c r="N20" s="789" t="s">
        <v>407</v>
      </c>
      <c r="O20" s="789" t="s">
        <v>408</v>
      </c>
      <c r="P20" s="790" t="s">
        <v>409</v>
      </c>
      <c r="Q20" s="790" t="s">
        <v>410</v>
      </c>
    </row>
    <row r="21" spans="1:17" ht="13.5" thickBot="1">
      <c r="A21" s="788"/>
      <c r="B21" s="788"/>
      <c r="C21" s="791">
        <v>1</v>
      </c>
      <c r="D21" s="791">
        <v>2</v>
      </c>
      <c r="E21" s="791">
        <v>3</v>
      </c>
      <c r="F21" s="791">
        <v>4</v>
      </c>
      <c r="G21" s="791">
        <v>6</v>
      </c>
      <c r="H21" s="791">
        <v>7</v>
      </c>
      <c r="I21" s="791">
        <v>8</v>
      </c>
      <c r="J21" s="791">
        <v>9</v>
      </c>
      <c r="K21" s="791">
        <v>5</v>
      </c>
      <c r="L21" s="791">
        <v>11</v>
      </c>
      <c r="M21" s="791">
        <v>12</v>
      </c>
      <c r="N21" s="791">
        <v>13</v>
      </c>
      <c r="O21" s="791">
        <v>6</v>
      </c>
      <c r="P21" s="792"/>
      <c r="Q21" s="792"/>
    </row>
    <row r="22" spans="1:17" ht="12.75">
      <c r="A22" s="793" t="s">
        <v>521</v>
      </c>
      <c r="B22" s="793">
        <v>1</v>
      </c>
      <c r="C22" s="812"/>
      <c r="D22" s="813"/>
      <c r="E22" s="815"/>
      <c r="F22" s="814"/>
      <c r="G22" s="815"/>
      <c r="H22" s="815"/>
      <c r="I22" s="815"/>
      <c r="J22" s="815"/>
      <c r="K22" s="814"/>
      <c r="L22" s="815"/>
      <c r="M22" s="815"/>
      <c r="N22" s="815"/>
      <c r="O22" s="814"/>
      <c r="P22" s="828">
        <f aca="true" t="shared" si="2" ref="P22:P35">SUM(C22:O22)</f>
        <v>0</v>
      </c>
      <c r="Q22" s="816"/>
    </row>
    <row r="23" spans="1:17" ht="12.75">
      <c r="A23" s="794" t="s">
        <v>398</v>
      </c>
      <c r="B23" s="794">
        <v>2</v>
      </c>
      <c r="C23" s="817"/>
      <c r="D23" s="818"/>
      <c r="E23" s="819"/>
      <c r="F23" s="819"/>
      <c r="G23" s="819"/>
      <c r="H23" s="819"/>
      <c r="I23" s="819"/>
      <c r="J23" s="819"/>
      <c r="K23" s="819"/>
      <c r="L23" s="819"/>
      <c r="M23" s="819"/>
      <c r="N23" s="819"/>
      <c r="O23" s="819"/>
      <c r="P23" s="798">
        <f t="shared" si="2"/>
        <v>0</v>
      </c>
      <c r="Q23" s="820"/>
    </row>
    <row r="24" spans="1:17" ht="12.75">
      <c r="A24" s="794" t="s">
        <v>399</v>
      </c>
      <c r="B24" s="794">
        <v>3</v>
      </c>
      <c r="C24" s="819"/>
      <c r="D24" s="819"/>
      <c r="E24" s="818"/>
      <c r="F24" s="817"/>
      <c r="G24" s="817"/>
      <c r="H24" s="819"/>
      <c r="I24" s="819"/>
      <c r="J24" s="819"/>
      <c r="K24" s="819"/>
      <c r="L24" s="819"/>
      <c r="M24" s="819"/>
      <c r="N24" s="819"/>
      <c r="O24" s="819"/>
      <c r="P24" s="798">
        <f t="shared" si="2"/>
        <v>0</v>
      </c>
      <c r="Q24" s="820"/>
    </row>
    <row r="25" spans="1:17" ht="12.75">
      <c r="A25" s="794" t="s">
        <v>475</v>
      </c>
      <c r="B25" s="794">
        <v>4</v>
      </c>
      <c r="C25" s="819"/>
      <c r="D25" s="819"/>
      <c r="E25" s="817"/>
      <c r="F25" s="818"/>
      <c r="G25" s="819"/>
      <c r="H25" s="819"/>
      <c r="I25" s="817"/>
      <c r="J25" s="817"/>
      <c r="K25" s="817"/>
      <c r="L25" s="819"/>
      <c r="M25" s="819"/>
      <c r="N25" s="819"/>
      <c r="O25" s="819"/>
      <c r="P25" s="798">
        <f t="shared" si="2"/>
        <v>0</v>
      </c>
      <c r="Q25" s="820"/>
    </row>
    <row r="26" spans="1:17" ht="12.75" hidden="1">
      <c r="A26" s="794" t="s">
        <v>400</v>
      </c>
      <c r="B26" s="794">
        <v>6</v>
      </c>
      <c r="C26" s="819"/>
      <c r="D26" s="819"/>
      <c r="E26" s="817"/>
      <c r="F26" s="819"/>
      <c r="G26" s="818"/>
      <c r="H26" s="817"/>
      <c r="I26" s="819"/>
      <c r="J26" s="819"/>
      <c r="K26" s="817"/>
      <c r="L26" s="817"/>
      <c r="M26" s="819"/>
      <c r="N26" s="817"/>
      <c r="O26" s="819"/>
      <c r="P26" s="798">
        <f t="shared" si="2"/>
        <v>0</v>
      </c>
      <c r="Q26" s="820"/>
    </row>
    <row r="27" spans="1:17" ht="12.75" hidden="1">
      <c r="A27" s="794" t="s">
        <v>401</v>
      </c>
      <c r="B27" s="794">
        <v>7</v>
      </c>
      <c r="C27" s="819"/>
      <c r="D27" s="819"/>
      <c r="E27" s="819"/>
      <c r="F27" s="819"/>
      <c r="G27" s="817"/>
      <c r="H27" s="818"/>
      <c r="I27" s="819"/>
      <c r="J27" s="819"/>
      <c r="K27" s="817"/>
      <c r="L27" s="819"/>
      <c r="M27" s="819"/>
      <c r="N27" s="819"/>
      <c r="O27" s="819"/>
      <c r="P27" s="798">
        <f t="shared" si="2"/>
        <v>0</v>
      </c>
      <c r="Q27" s="820"/>
    </row>
    <row r="28" spans="1:17" ht="12.75" hidden="1">
      <c r="A28" s="794" t="s">
        <v>402</v>
      </c>
      <c r="B28" s="794">
        <v>8</v>
      </c>
      <c r="C28" s="819"/>
      <c r="D28" s="819"/>
      <c r="E28" s="819"/>
      <c r="F28" s="817"/>
      <c r="G28" s="819"/>
      <c r="H28" s="819"/>
      <c r="I28" s="818"/>
      <c r="J28" s="819"/>
      <c r="K28" s="819"/>
      <c r="L28" s="819"/>
      <c r="M28" s="819"/>
      <c r="N28" s="819"/>
      <c r="O28" s="819"/>
      <c r="P28" s="798">
        <f t="shared" si="2"/>
        <v>0</v>
      </c>
      <c r="Q28" s="820"/>
    </row>
    <row r="29" spans="1:17" ht="12.75" hidden="1">
      <c r="A29" s="794" t="s">
        <v>403</v>
      </c>
      <c r="B29" s="794">
        <v>9</v>
      </c>
      <c r="C29" s="819"/>
      <c r="D29" s="819"/>
      <c r="E29" s="819"/>
      <c r="F29" s="817"/>
      <c r="G29" s="819"/>
      <c r="H29" s="819"/>
      <c r="I29" s="819"/>
      <c r="J29" s="818"/>
      <c r="K29" s="819"/>
      <c r="L29" s="819"/>
      <c r="M29" s="819"/>
      <c r="N29" s="821"/>
      <c r="O29" s="819"/>
      <c r="P29" s="798">
        <f t="shared" si="2"/>
        <v>0</v>
      </c>
      <c r="Q29" s="820"/>
    </row>
    <row r="30" spans="1:17" ht="12.75">
      <c r="A30" s="794" t="s">
        <v>404</v>
      </c>
      <c r="B30" s="794">
        <v>5</v>
      </c>
      <c r="C30" s="817"/>
      <c r="D30" s="819"/>
      <c r="E30" s="819"/>
      <c r="F30" s="817"/>
      <c r="G30" s="817"/>
      <c r="H30" s="817"/>
      <c r="I30" s="819"/>
      <c r="J30" s="819"/>
      <c r="K30" s="818"/>
      <c r="L30" s="819"/>
      <c r="M30" s="817"/>
      <c r="N30" s="817"/>
      <c r="O30" s="817"/>
      <c r="P30" s="798">
        <f t="shared" si="2"/>
        <v>0</v>
      </c>
      <c r="Q30" s="820"/>
    </row>
    <row r="31" spans="1:17" ht="12.75" hidden="1">
      <c r="A31" s="794" t="s">
        <v>405</v>
      </c>
      <c r="B31" s="794">
        <v>11</v>
      </c>
      <c r="C31" s="819"/>
      <c r="D31" s="819"/>
      <c r="E31" s="819"/>
      <c r="F31" s="819"/>
      <c r="G31" s="817"/>
      <c r="H31" s="819"/>
      <c r="I31" s="819"/>
      <c r="J31" s="819"/>
      <c r="K31" s="819"/>
      <c r="L31" s="818"/>
      <c r="M31" s="819"/>
      <c r="N31" s="819"/>
      <c r="O31" s="819"/>
      <c r="P31" s="798">
        <f t="shared" si="2"/>
        <v>0</v>
      </c>
      <c r="Q31" s="820"/>
    </row>
    <row r="32" spans="1:17" ht="12.75" hidden="1">
      <c r="A32" s="794" t="s">
        <v>406</v>
      </c>
      <c r="B32" s="794">
        <v>12</v>
      </c>
      <c r="C32" s="819"/>
      <c r="D32" s="819"/>
      <c r="E32" s="819"/>
      <c r="F32" s="819"/>
      <c r="G32" s="819"/>
      <c r="H32" s="819"/>
      <c r="I32" s="819"/>
      <c r="J32" s="819"/>
      <c r="K32" s="817"/>
      <c r="L32" s="819"/>
      <c r="M32" s="818"/>
      <c r="N32" s="817"/>
      <c r="O32" s="819"/>
      <c r="P32" s="798">
        <f t="shared" si="2"/>
        <v>0</v>
      </c>
      <c r="Q32" s="820"/>
    </row>
    <row r="33" spans="1:17" ht="12.75" hidden="1">
      <c r="A33" s="794" t="s">
        <v>407</v>
      </c>
      <c r="B33" s="794">
        <v>13</v>
      </c>
      <c r="C33" s="819"/>
      <c r="D33" s="819"/>
      <c r="E33" s="819"/>
      <c r="F33" s="819"/>
      <c r="G33" s="817"/>
      <c r="H33" s="819"/>
      <c r="I33" s="819"/>
      <c r="J33" s="819"/>
      <c r="K33" s="817"/>
      <c r="L33" s="819"/>
      <c r="M33" s="817"/>
      <c r="N33" s="818"/>
      <c r="O33" s="819"/>
      <c r="P33" s="798">
        <f t="shared" si="2"/>
        <v>0</v>
      </c>
      <c r="Q33" s="820"/>
    </row>
    <row r="34" spans="1:17" ht="13.5" thickBot="1">
      <c r="A34" s="794" t="s">
        <v>408</v>
      </c>
      <c r="B34" s="794">
        <v>6</v>
      </c>
      <c r="C34" s="822"/>
      <c r="D34" s="823"/>
      <c r="E34" s="823"/>
      <c r="F34" s="823"/>
      <c r="G34" s="823"/>
      <c r="H34" s="823"/>
      <c r="I34" s="823"/>
      <c r="J34" s="823"/>
      <c r="K34" s="822"/>
      <c r="L34" s="823"/>
      <c r="M34" s="823"/>
      <c r="N34" s="823"/>
      <c r="O34" s="824"/>
      <c r="P34" s="798">
        <f t="shared" si="2"/>
        <v>0</v>
      </c>
      <c r="Q34" s="825"/>
    </row>
    <row r="35" spans="1:17" ht="13.5" thickBot="1">
      <c r="A35" s="806" t="s">
        <v>409</v>
      </c>
      <c r="B35" s="807"/>
      <c r="C35" s="808">
        <f aca="true" t="shared" si="3" ref="C35:O35">SUM(C22:C34)</f>
        <v>0</v>
      </c>
      <c r="D35" s="808">
        <f t="shared" si="3"/>
        <v>0</v>
      </c>
      <c r="E35" s="808">
        <f t="shared" si="3"/>
        <v>0</v>
      </c>
      <c r="F35" s="808">
        <f t="shared" si="3"/>
        <v>0</v>
      </c>
      <c r="G35" s="808">
        <f t="shared" si="3"/>
        <v>0</v>
      </c>
      <c r="H35" s="808">
        <f t="shared" si="3"/>
        <v>0</v>
      </c>
      <c r="I35" s="808">
        <f t="shared" si="3"/>
        <v>0</v>
      </c>
      <c r="J35" s="808">
        <f t="shared" si="3"/>
        <v>0</v>
      </c>
      <c r="K35" s="808">
        <f t="shared" si="3"/>
        <v>0</v>
      </c>
      <c r="L35" s="808">
        <f t="shared" si="3"/>
        <v>0</v>
      </c>
      <c r="M35" s="808">
        <f t="shared" si="3"/>
        <v>0</v>
      </c>
      <c r="N35" s="808">
        <f t="shared" si="3"/>
        <v>0</v>
      </c>
      <c r="O35" s="808">
        <f t="shared" si="3"/>
        <v>0</v>
      </c>
      <c r="P35" s="826">
        <f t="shared" si="2"/>
        <v>0</v>
      </c>
      <c r="Q35" s="826">
        <f>SUM(Q22:Q34)</f>
        <v>0</v>
      </c>
    </row>
  </sheetData>
  <printOptions/>
  <pageMargins left="0.22" right="0.2" top="1" bottom="1" header="0.5" footer="0.5"/>
  <pageSetup horizontalDpi="600" verticalDpi="600" orientation="landscape" paperSize="9" scale="67" r:id="rId1"/>
  <headerFooter alignWithMargins="0">
    <oddHeader>&amp;Czałącznik 11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7">
    <pageSetUpPr fitToPage="1"/>
  </sheetPr>
  <dimension ref="A1:J42"/>
  <sheetViews>
    <sheetView tabSelected="1" workbookViewId="0" topLeftCell="A22">
      <selection activeCell="P29" sqref="P29"/>
    </sheetView>
  </sheetViews>
  <sheetFormatPr defaultColWidth="9.140625" defaultRowHeight="12.75"/>
  <cols>
    <col min="1" max="1" width="13.7109375" style="881" customWidth="1"/>
    <col min="2" max="4" width="9.140625" style="881" customWidth="1"/>
    <col min="5" max="5" width="8.57421875" style="881" customWidth="1"/>
    <col min="6" max="6" width="9.140625" style="881" customWidth="1"/>
    <col min="7" max="7" width="13.28125" style="881" customWidth="1"/>
    <col min="8" max="8" width="12.57421875" style="881" bestFit="1" customWidth="1"/>
    <col min="9" max="16384" width="9.140625" style="881" customWidth="1"/>
  </cols>
  <sheetData>
    <row r="1" spans="1:8" ht="12.75">
      <c r="A1" s="880"/>
      <c r="B1" s="880"/>
      <c r="C1" s="880"/>
      <c r="D1" s="880"/>
      <c r="E1" s="880"/>
      <c r="F1" s="880"/>
      <c r="G1" s="880"/>
      <c r="H1" s="880"/>
    </row>
    <row r="2" spans="1:8" ht="12.75">
      <c r="A2" s="880"/>
      <c r="B2" s="880"/>
      <c r="C2" s="880"/>
      <c r="D2" s="880"/>
      <c r="E2" s="880"/>
      <c r="F2" s="880"/>
      <c r="G2" s="880"/>
      <c r="H2" s="880"/>
    </row>
    <row r="3" spans="1:8" ht="15">
      <c r="A3" s="882" t="s">
        <v>560</v>
      </c>
      <c r="B3" s="882"/>
      <c r="C3" s="882"/>
      <c r="D3" s="882"/>
      <c r="E3" s="880"/>
      <c r="F3" s="880"/>
      <c r="G3" s="880"/>
      <c r="H3" s="880"/>
    </row>
    <row r="4" spans="1:8" ht="12.75" customHeight="1">
      <c r="A4" s="880"/>
      <c r="B4" s="880"/>
      <c r="C4" s="880"/>
      <c r="D4" s="880"/>
      <c r="E4" s="880"/>
      <c r="F4" s="880"/>
      <c r="G4" s="880"/>
      <c r="H4" s="880"/>
    </row>
    <row r="5" spans="1:8" ht="12.75" customHeight="1">
      <c r="A5" s="880" t="s">
        <v>561</v>
      </c>
      <c r="B5" s="883">
        <v>2012</v>
      </c>
      <c r="C5" s="880"/>
      <c r="D5" s="880"/>
      <c r="E5" s="880"/>
      <c r="F5" s="880"/>
      <c r="G5" s="880"/>
      <c r="H5" s="880"/>
    </row>
    <row r="6" spans="1:8" ht="12.75" customHeight="1">
      <c r="A6" s="880" t="s">
        <v>562</v>
      </c>
      <c r="B6" s="884" t="str">
        <f>+UWAGA!B4</f>
        <v>Nazwa OSD</v>
      </c>
      <c r="C6" s="885"/>
      <c r="D6" s="885"/>
      <c r="E6" s="885"/>
      <c r="F6" s="885"/>
      <c r="G6" s="885"/>
      <c r="H6" s="885"/>
    </row>
    <row r="7" spans="1:8" ht="12.75" customHeight="1">
      <c r="A7" s="880" t="s">
        <v>272</v>
      </c>
      <c r="B7" s="884" t="str">
        <f>+UWAGA!B5</f>
        <v>Data wniosku</v>
      </c>
      <c r="C7" s="885"/>
      <c r="D7" s="885"/>
      <c r="E7" s="885"/>
      <c r="F7" s="885"/>
      <c r="G7" s="885"/>
      <c r="H7" s="885"/>
    </row>
    <row r="8" spans="1:8" ht="12.75" customHeight="1">
      <c r="A8" s="880"/>
      <c r="B8" s="880"/>
      <c r="C8" s="880"/>
      <c r="D8" s="880"/>
      <c r="E8" s="880"/>
      <c r="F8" s="880"/>
      <c r="G8" s="880"/>
      <c r="H8" s="880"/>
    </row>
    <row r="9" spans="1:8" ht="12.75" customHeight="1">
      <c r="A9" s="1069" t="s">
        <v>563</v>
      </c>
      <c r="B9" s="1069"/>
      <c r="C9" s="1069"/>
      <c r="D9" s="1069"/>
      <c r="E9" s="1069"/>
      <c r="F9" s="1069"/>
      <c r="G9" s="1069"/>
      <c r="H9" s="1069"/>
    </row>
    <row r="10" spans="1:8" ht="12.75" customHeight="1">
      <c r="A10" s="880"/>
      <c r="B10" s="880"/>
      <c r="C10" s="880"/>
      <c r="D10" s="880"/>
      <c r="E10" s="880"/>
      <c r="F10" s="880"/>
      <c r="G10" s="880"/>
      <c r="H10" s="880"/>
    </row>
    <row r="11" spans="1:8" s="889" customFormat="1" ht="27" customHeight="1">
      <c r="A11" s="1068" t="s">
        <v>564</v>
      </c>
      <c r="B11" s="1068"/>
      <c r="C11" s="1068"/>
      <c r="D11" s="1068"/>
      <c r="E11" s="1068"/>
      <c r="F11" s="1068"/>
      <c r="G11" s="886" t="s">
        <v>586</v>
      </c>
      <c r="H11" s="887">
        <f>H12+H13-H14-H16-H17-H15</f>
        <v>0</v>
      </c>
    </row>
    <row r="12" spans="1:8" ht="27" customHeight="1">
      <c r="A12" s="1068" t="s">
        <v>565</v>
      </c>
      <c r="B12" s="1068"/>
      <c r="C12" s="1068"/>
      <c r="D12" s="1068"/>
      <c r="E12" s="1068"/>
      <c r="F12" s="1068"/>
      <c r="G12" s="886" t="s">
        <v>587</v>
      </c>
      <c r="H12" s="890"/>
    </row>
    <row r="13" spans="1:8" ht="41.25" customHeight="1">
      <c r="A13" s="1068" t="s">
        <v>566</v>
      </c>
      <c r="B13" s="1068"/>
      <c r="C13" s="1068"/>
      <c r="D13" s="1068"/>
      <c r="E13" s="1068"/>
      <c r="F13" s="1068"/>
      <c r="G13" s="886" t="s">
        <v>588</v>
      </c>
      <c r="H13" s="890"/>
    </row>
    <row r="14" spans="1:8" ht="27" customHeight="1">
      <c r="A14" s="1068" t="s">
        <v>567</v>
      </c>
      <c r="B14" s="1068"/>
      <c r="C14" s="1068"/>
      <c r="D14" s="1068"/>
      <c r="E14" s="1068"/>
      <c r="F14" s="1068"/>
      <c r="G14" s="886" t="s">
        <v>589</v>
      </c>
      <c r="H14" s="890"/>
    </row>
    <row r="15" spans="1:8" ht="41.25" customHeight="1">
      <c r="A15" s="1068" t="s">
        <v>537</v>
      </c>
      <c r="B15" s="1068"/>
      <c r="C15" s="1068"/>
      <c r="D15" s="1068"/>
      <c r="E15" s="1068"/>
      <c r="F15" s="1068"/>
      <c r="G15" s="886" t="s">
        <v>590</v>
      </c>
      <c r="H15" s="890"/>
    </row>
    <row r="16" spans="1:8" ht="27" customHeight="1">
      <c r="A16" s="1068" t="s">
        <v>568</v>
      </c>
      <c r="B16" s="1068"/>
      <c r="C16" s="1068"/>
      <c r="D16" s="1068"/>
      <c r="E16" s="1068"/>
      <c r="F16" s="1068"/>
      <c r="G16" s="886" t="s">
        <v>591</v>
      </c>
      <c r="H16" s="887">
        <f>H21</f>
        <v>0</v>
      </c>
    </row>
    <row r="17" spans="1:8" ht="37.5" customHeight="1">
      <c r="A17" s="1068" t="s">
        <v>569</v>
      </c>
      <c r="B17" s="1068"/>
      <c r="C17" s="1068"/>
      <c r="D17" s="1068"/>
      <c r="E17" s="1068"/>
      <c r="F17" s="1068"/>
      <c r="G17" s="886" t="s">
        <v>592</v>
      </c>
      <c r="H17" s="887">
        <f>H32</f>
        <v>0</v>
      </c>
    </row>
    <row r="18" spans="1:8" ht="12.75" customHeight="1">
      <c r="A18" s="891"/>
      <c r="B18" s="891"/>
      <c r="C18" s="891"/>
      <c r="D18" s="891"/>
      <c r="E18" s="891"/>
      <c r="F18" s="891"/>
      <c r="G18" s="886"/>
      <c r="H18" s="887"/>
    </row>
    <row r="19" spans="1:8" s="894" customFormat="1" ht="12.75" customHeight="1">
      <c r="A19" s="892" t="s">
        <v>570</v>
      </c>
      <c r="B19" s="891"/>
      <c r="C19" s="891"/>
      <c r="D19" s="891"/>
      <c r="E19" s="891"/>
      <c r="F19" s="891"/>
      <c r="G19" s="891"/>
      <c r="H19" s="893"/>
    </row>
    <row r="20" spans="1:8" ht="12.75" customHeight="1">
      <c r="A20" s="891"/>
      <c r="B20" s="891"/>
      <c r="C20" s="891"/>
      <c r="D20" s="891"/>
      <c r="E20" s="891"/>
      <c r="F20" s="891"/>
      <c r="G20" s="886"/>
      <c r="H20" s="887"/>
    </row>
    <row r="21" spans="1:8" ht="27" customHeight="1">
      <c r="A21" s="1068" t="s">
        <v>568</v>
      </c>
      <c r="B21" s="1068"/>
      <c r="C21" s="1068"/>
      <c r="D21" s="1068"/>
      <c r="E21" s="1068"/>
      <c r="F21" s="1068"/>
      <c r="G21" s="886" t="s">
        <v>591</v>
      </c>
      <c r="H21" s="887">
        <f>IF(ISERROR(H22/H23*(H24+H28)),0,H22/H23*(H24+H28))</f>
        <v>0</v>
      </c>
    </row>
    <row r="22" spans="1:8" ht="27" customHeight="1">
      <c r="A22" s="1068" t="s">
        <v>565</v>
      </c>
      <c r="B22" s="1068"/>
      <c r="C22" s="1068"/>
      <c r="D22" s="1068"/>
      <c r="E22" s="1068"/>
      <c r="F22" s="1068"/>
      <c r="G22" s="886" t="s">
        <v>587</v>
      </c>
      <c r="H22" s="887">
        <f>H12</f>
        <v>0</v>
      </c>
    </row>
    <row r="23" spans="1:10" ht="27" customHeight="1">
      <c r="A23" s="1068" t="s">
        <v>571</v>
      </c>
      <c r="B23" s="1068"/>
      <c r="C23" s="1068"/>
      <c r="D23" s="1068"/>
      <c r="E23" s="1068"/>
      <c r="F23" s="1068"/>
      <c r="G23" s="886" t="s">
        <v>593</v>
      </c>
      <c r="H23" s="890"/>
      <c r="J23" s="895"/>
    </row>
    <row r="24" spans="1:10" ht="29.25" customHeight="1">
      <c r="A24" s="1068" t="s">
        <v>572</v>
      </c>
      <c r="B24" s="1068"/>
      <c r="C24" s="1068"/>
      <c r="D24" s="1068"/>
      <c r="E24" s="1068"/>
      <c r="F24" s="1068"/>
      <c r="G24" s="886" t="s">
        <v>594</v>
      </c>
      <c r="H24" s="896">
        <f>+H25+H26/2*H27</f>
        <v>0</v>
      </c>
      <c r="J24" s="897"/>
    </row>
    <row r="25" spans="1:10" ht="29.25" customHeight="1">
      <c r="A25" s="1068" t="s">
        <v>573</v>
      </c>
      <c r="B25" s="1068"/>
      <c r="C25" s="1068"/>
      <c r="D25" s="1068"/>
      <c r="E25" s="1068"/>
      <c r="F25" s="1068"/>
      <c r="G25" s="886" t="s">
        <v>595</v>
      </c>
      <c r="H25" s="890"/>
      <c r="J25" s="897"/>
    </row>
    <row r="26" spans="1:10" ht="29.25" customHeight="1">
      <c r="A26" s="1068" t="s">
        <v>574</v>
      </c>
      <c r="B26" s="1068"/>
      <c r="C26" s="1068"/>
      <c r="D26" s="1068"/>
      <c r="E26" s="1068"/>
      <c r="F26" s="1068"/>
      <c r="G26" s="886" t="s">
        <v>588</v>
      </c>
      <c r="H26" s="887">
        <f>+H13</f>
        <v>0</v>
      </c>
      <c r="J26" s="897"/>
    </row>
    <row r="27" spans="1:10" ht="38.25" customHeight="1">
      <c r="A27" s="1068" t="s">
        <v>575</v>
      </c>
      <c r="B27" s="1068"/>
      <c r="C27" s="1068"/>
      <c r="D27" s="1068"/>
      <c r="E27" s="1068"/>
      <c r="F27" s="1068"/>
      <c r="G27" s="886" t="s">
        <v>596</v>
      </c>
      <c r="H27" s="898"/>
      <c r="J27" s="897"/>
    </row>
    <row r="28" spans="1:10" ht="42" customHeight="1">
      <c r="A28" s="1068" t="s">
        <v>576</v>
      </c>
      <c r="B28" s="1068"/>
      <c r="C28" s="1068"/>
      <c r="D28" s="1068"/>
      <c r="E28" s="1068"/>
      <c r="F28" s="1068"/>
      <c r="G28" s="886" t="s">
        <v>597</v>
      </c>
      <c r="H28" s="890"/>
      <c r="J28" s="897"/>
    </row>
    <row r="29" spans="1:8" ht="12.75" customHeight="1">
      <c r="A29" s="891"/>
      <c r="B29" s="891"/>
      <c r="C29" s="891"/>
      <c r="D29" s="891"/>
      <c r="E29" s="891"/>
      <c r="F29" s="891"/>
      <c r="G29" s="886"/>
      <c r="H29" s="887"/>
    </row>
    <row r="30" spans="1:8" s="894" customFormat="1" ht="12.75" customHeight="1">
      <c r="A30" s="892" t="s">
        <v>577</v>
      </c>
      <c r="B30" s="891"/>
      <c r="C30" s="891"/>
      <c r="D30" s="891"/>
      <c r="E30" s="891"/>
      <c r="F30" s="891"/>
      <c r="G30" s="891"/>
      <c r="H30" s="893"/>
    </row>
    <row r="31" spans="1:8" ht="12.75" customHeight="1">
      <c r="A31" s="891"/>
      <c r="B31" s="891"/>
      <c r="C31" s="891"/>
      <c r="D31" s="891"/>
      <c r="E31" s="891"/>
      <c r="F31" s="891"/>
      <c r="G31" s="886"/>
      <c r="H31" s="887"/>
    </row>
    <row r="32" spans="1:8" ht="27" customHeight="1">
      <c r="A32" s="1068" t="s">
        <v>578</v>
      </c>
      <c r="B32" s="1068"/>
      <c r="C32" s="1068"/>
      <c r="D32" s="1068"/>
      <c r="E32" s="1068"/>
      <c r="F32" s="1068"/>
      <c r="G32" s="886" t="s">
        <v>592</v>
      </c>
      <c r="H32" s="887">
        <f>H34-H33+H35-H36+H37-H38</f>
        <v>0</v>
      </c>
    </row>
    <row r="33" spans="1:8" ht="30" customHeight="1">
      <c r="A33" s="1068" t="s">
        <v>604</v>
      </c>
      <c r="B33" s="1068"/>
      <c r="C33" s="1068"/>
      <c r="D33" s="1068"/>
      <c r="E33" s="1068"/>
      <c r="F33" s="1068"/>
      <c r="G33" s="886" t="s">
        <v>598</v>
      </c>
      <c r="H33" s="890"/>
    </row>
    <row r="34" spans="1:8" ht="27" customHeight="1">
      <c r="A34" s="1068" t="s">
        <v>579</v>
      </c>
      <c r="B34" s="1068"/>
      <c r="C34" s="1068"/>
      <c r="D34" s="1068"/>
      <c r="E34" s="1068"/>
      <c r="F34" s="1068"/>
      <c r="G34" s="886" t="s">
        <v>599</v>
      </c>
      <c r="H34" s="890"/>
    </row>
    <row r="35" spans="1:8" ht="27" customHeight="1">
      <c r="A35" s="1068" t="s">
        <v>605</v>
      </c>
      <c r="B35" s="1068"/>
      <c r="C35" s="1068"/>
      <c r="D35" s="1068"/>
      <c r="E35" s="1068"/>
      <c r="F35" s="1068"/>
      <c r="G35" s="886" t="s">
        <v>600</v>
      </c>
      <c r="H35" s="890"/>
    </row>
    <row r="36" spans="1:8" ht="27" customHeight="1">
      <c r="A36" s="1068" t="s">
        <v>580</v>
      </c>
      <c r="B36" s="1068"/>
      <c r="C36" s="1068"/>
      <c r="D36" s="1068"/>
      <c r="E36" s="1068"/>
      <c r="F36" s="1068"/>
      <c r="G36" s="886" t="s">
        <v>601</v>
      </c>
      <c r="H36" s="890"/>
    </row>
    <row r="37" spans="1:8" ht="27" customHeight="1">
      <c r="A37" s="1068" t="s">
        <v>581</v>
      </c>
      <c r="B37" s="1068"/>
      <c r="C37" s="1068"/>
      <c r="D37" s="1068"/>
      <c r="E37" s="1068"/>
      <c r="F37" s="1068"/>
      <c r="G37" s="886" t="s">
        <v>602</v>
      </c>
      <c r="H37" s="890"/>
    </row>
    <row r="38" spans="1:8" ht="38.25" customHeight="1">
      <c r="A38" s="1068" t="s">
        <v>582</v>
      </c>
      <c r="B38" s="1068"/>
      <c r="C38" s="1068"/>
      <c r="D38" s="1068"/>
      <c r="E38" s="1068"/>
      <c r="F38" s="1068"/>
      <c r="G38" s="886" t="s">
        <v>603</v>
      </c>
      <c r="H38" s="890"/>
    </row>
    <row r="39" spans="1:8" ht="12.75" customHeight="1">
      <c r="A39" s="888"/>
      <c r="B39" s="888"/>
      <c r="C39" s="888"/>
      <c r="D39" s="888"/>
      <c r="E39" s="888"/>
      <c r="F39" s="888"/>
      <c r="G39" s="880"/>
      <c r="H39" s="880"/>
    </row>
    <row r="40" spans="1:8" ht="12.75" customHeight="1">
      <c r="A40" s="1070" t="s">
        <v>583</v>
      </c>
      <c r="B40" s="1070"/>
      <c r="C40" s="1070"/>
      <c r="D40" s="1070"/>
      <c r="E40" s="1070"/>
      <c r="F40" s="880"/>
      <c r="G40" s="880"/>
      <c r="H40" s="880"/>
    </row>
    <row r="41" spans="1:8" ht="12.75" customHeight="1">
      <c r="A41" s="1070" t="s">
        <v>584</v>
      </c>
      <c r="B41" s="1070"/>
      <c r="C41" s="1070"/>
      <c r="D41" s="1070"/>
      <c r="E41" s="1070"/>
      <c r="F41" s="880"/>
      <c r="G41" s="880"/>
      <c r="H41" s="880"/>
    </row>
    <row r="42" spans="1:8" ht="47.25" customHeight="1">
      <c r="A42" s="1071" t="s">
        <v>585</v>
      </c>
      <c r="B42" s="1071"/>
      <c r="C42" s="1071"/>
      <c r="D42" s="1071"/>
      <c r="E42" s="1071"/>
      <c r="F42" s="1071"/>
      <c r="G42" s="1071"/>
      <c r="H42" s="1071"/>
    </row>
    <row r="43" ht="12.75" customHeight="1"/>
    <row r="44" ht="12.75" customHeight="1"/>
  </sheetData>
  <mergeCells count="26">
    <mergeCell ref="A41:E41"/>
    <mergeCell ref="A42:H42"/>
    <mergeCell ref="A40:E40"/>
    <mergeCell ref="A23:F23"/>
    <mergeCell ref="A34:F34"/>
    <mergeCell ref="A35:F35"/>
    <mergeCell ref="A36:F36"/>
    <mergeCell ref="A24:F24"/>
    <mergeCell ref="A32:F32"/>
    <mergeCell ref="A33:F33"/>
    <mergeCell ref="A9:H9"/>
    <mergeCell ref="A11:F11"/>
    <mergeCell ref="A13:F13"/>
    <mergeCell ref="A12:F12"/>
    <mergeCell ref="A22:F22"/>
    <mergeCell ref="A14:F14"/>
    <mergeCell ref="A16:F16"/>
    <mergeCell ref="A17:F17"/>
    <mergeCell ref="A21:F21"/>
    <mergeCell ref="A15:F15"/>
    <mergeCell ref="A38:F38"/>
    <mergeCell ref="A28:F28"/>
    <mergeCell ref="A25:F25"/>
    <mergeCell ref="A26:F26"/>
    <mergeCell ref="A27:F27"/>
    <mergeCell ref="A37:F37"/>
  </mergeCells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Header>&amp;Czałącznik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1"/>
  <sheetViews>
    <sheetView workbookViewId="0" topLeftCell="A25">
      <selection activeCell="I53" sqref="I53"/>
    </sheetView>
  </sheetViews>
  <sheetFormatPr defaultColWidth="9.140625" defaultRowHeight="12.75"/>
  <cols>
    <col min="1" max="1" width="6.28125" style="442" customWidth="1"/>
    <col min="2" max="2" width="8.00390625" style="442" customWidth="1"/>
    <col min="3" max="3" width="61.28125" style="442" bestFit="1" customWidth="1"/>
    <col min="4" max="4" width="18.7109375" style="442" hidden="1" customWidth="1"/>
    <col min="5" max="5" width="18.7109375" style="442" customWidth="1"/>
    <col min="6" max="16384" width="9.140625" style="442" customWidth="1"/>
  </cols>
  <sheetData>
    <row r="1" ht="15.75">
      <c r="C1" s="441" t="str">
        <f>+UWAGA!B4</f>
        <v>Nazwa OSD</v>
      </c>
    </row>
    <row r="2" ht="12.75">
      <c r="C2" s="442" t="str">
        <f>+UWAGA!B5</f>
        <v>Data wniosku</v>
      </c>
    </row>
    <row r="3" ht="12.75"/>
    <row r="4" s="443" customFormat="1" ht="15.75">
      <c r="B4" s="464" t="s">
        <v>0</v>
      </c>
    </row>
    <row r="5" ht="13.5" thickBot="1"/>
    <row r="6" spans="2:5" s="468" customFormat="1" ht="11.25">
      <c r="B6" s="465"/>
      <c r="C6" s="466"/>
      <c r="D6" s="467" t="s">
        <v>1</v>
      </c>
      <c r="E6" s="467" t="s">
        <v>477</v>
      </c>
    </row>
    <row r="7" spans="2:5" s="473" customFormat="1" ht="11.25">
      <c r="B7" s="469"/>
      <c r="C7" s="470"/>
      <c r="D7" s="471"/>
      <c r="E7" s="472"/>
    </row>
    <row r="8" spans="2:5" s="468" customFormat="1" ht="13.5" customHeight="1" thickBot="1">
      <c r="B8" s="918" t="s">
        <v>2</v>
      </c>
      <c r="C8" s="919"/>
      <c r="D8" s="474"/>
      <c r="E8" s="475"/>
    </row>
    <row r="9" spans="2:6" s="480" customFormat="1" ht="15" customHeight="1">
      <c r="B9" s="476" t="s">
        <v>3</v>
      </c>
      <c r="C9" s="477" t="s">
        <v>4</v>
      </c>
      <c r="D9" s="478">
        <f>2520892-292+609888</f>
        <v>3130488</v>
      </c>
      <c r="E9" s="478">
        <v>0</v>
      </c>
      <c r="F9" s="479"/>
    </row>
    <row r="10" spans="2:6" s="480" customFormat="1" ht="15" customHeight="1">
      <c r="B10" s="481" t="s">
        <v>5</v>
      </c>
      <c r="C10" s="477" t="s">
        <v>6</v>
      </c>
      <c r="D10" s="478">
        <f>SUM(D11:D12)</f>
        <v>130984.3</v>
      </c>
      <c r="E10" s="478">
        <f>E11+E12+E13+E14</f>
        <v>0</v>
      </c>
      <c r="F10" s="479"/>
    </row>
    <row r="11" spans="2:6" s="480" customFormat="1" ht="15" customHeight="1">
      <c r="B11" s="482"/>
      <c r="C11" s="483" t="s">
        <v>7</v>
      </c>
      <c r="D11" s="484">
        <f>128484.5+1091.2+1408.6-11540.1-10159.5-15925.7</f>
        <v>93359</v>
      </c>
      <c r="E11" s="484">
        <v>0</v>
      </c>
      <c r="F11" s="479"/>
    </row>
    <row r="12" spans="2:6" s="480" customFormat="1" ht="15" customHeight="1">
      <c r="B12" s="482"/>
      <c r="C12" s="483" t="s">
        <v>8</v>
      </c>
      <c r="D12" s="484">
        <f>11540.1+10159.5+15925.7</f>
        <v>37625.3</v>
      </c>
      <c r="E12" s="484">
        <v>0</v>
      </c>
      <c r="F12" s="479"/>
    </row>
    <row r="13" spans="2:6" s="480" customFormat="1" ht="15" customHeight="1">
      <c r="B13" s="482"/>
      <c r="C13" s="483" t="s">
        <v>9</v>
      </c>
      <c r="D13" s="485" t="s">
        <v>10</v>
      </c>
      <c r="E13" s="484">
        <v>0</v>
      </c>
      <c r="F13" s="479"/>
    </row>
    <row r="14" spans="2:6" s="480" customFormat="1" ht="15" customHeight="1">
      <c r="B14" s="482"/>
      <c r="C14" s="483" t="s">
        <v>273</v>
      </c>
      <c r="D14" s="485"/>
      <c r="E14" s="484">
        <v>0</v>
      </c>
      <c r="F14" s="479"/>
    </row>
    <row r="15" spans="2:6" s="480" customFormat="1" ht="15" customHeight="1">
      <c r="B15" s="482"/>
      <c r="C15" s="483" t="s">
        <v>526</v>
      </c>
      <c r="D15" s="485"/>
      <c r="E15" s="484"/>
      <c r="F15" s="479"/>
    </row>
    <row r="16" spans="2:6" s="480" customFormat="1" ht="15" customHeight="1">
      <c r="B16" s="482"/>
      <c r="C16" s="483" t="s">
        <v>527</v>
      </c>
      <c r="D16" s="485"/>
      <c r="E16" s="484">
        <v>0</v>
      </c>
      <c r="F16" s="479"/>
    </row>
    <row r="17" spans="2:6" s="480" customFormat="1" ht="15" customHeight="1">
      <c r="B17" s="481" t="s">
        <v>11</v>
      </c>
      <c r="C17" s="477" t="s">
        <v>12</v>
      </c>
      <c r="D17" s="484"/>
      <c r="E17" s="484"/>
      <c r="F17" s="479"/>
    </row>
    <row r="18" spans="2:6" s="480" customFormat="1" ht="15" customHeight="1">
      <c r="B18" s="481"/>
      <c r="C18" s="483" t="s">
        <v>13</v>
      </c>
      <c r="D18" s="486" t="e">
        <f>#REF!*1000/#REF!</f>
        <v>#REF!</v>
      </c>
      <c r="E18" s="486">
        <v>0</v>
      </c>
      <c r="F18" s="479"/>
    </row>
    <row r="19" spans="2:6" s="480" customFormat="1" ht="15" customHeight="1">
      <c r="B19" s="481"/>
      <c r="C19" s="483" t="s">
        <v>14</v>
      </c>
      <c r="D19" s="484">
        <v>334185</v>
      </c>
      <c r="E19" s="484">
        <v>0</v>
      </c>
      <c r="F19" s="479"/>
    </row>
    <row r="20" spans="2:6" s="480" customFormat="1" ht="15" customHeight="1">
      <c r="B20" s="481"/>
      <c r="C20" s="483" t="s">
        <v>15</v>
      </c>
      <c r="D20" s="484"/>
      <c r="E20" s="484">
        <v>0</v>
      </c>
      <c r="F20" s="479"/>
    </row>
    <row r="21" spans="2:6" s="480" customFormat="1" ht="15" customHeight="1">
      <c r="B21" s="481"/>
      <c r="C21" s="483" t="s">
        <v>16</v>
      </c>
      <c r="D21" s="484"/>
      <c r="E21" s="484">
        <v>0</v>
      </c>
      <c r="F21" s="479"/>
    </row>
    <row r="22" spans="2:6" s="480" customFormat="1" ht="15" customHeight="1">
      <c r="B22" s="481" t="s">
        <v>17</v>
      </c>
      <c r="C22" s="477" t="s">
        <v>18</v>
      </c>
      <c r="D22" s="478">
        <f>SUM(D23:D31)</f>
        <v>87573.2</v>
      </c>
      <c r="E22" s="478">
        <v>0</v>
      </c>
      <c r="F22" s="479"/>
    </row>
    <row r="23" spans="2:6" s="480" customFormat="1" ht="15" customHeight="1">
      <c r="B23" s="481"/>
      <c r="C23" s="483" t="s">
        <v>19</v>
      </c>
      <c r="D23" s="484">
        <v>89780.2</v>
      </c>
      <c r="E23" s="484">
        <v>0</v>
      </c>
      <c r="F23" s="479"/>
    </row>
    <row r="24" spans="2:8" s="480" customFormat="1" ht="15" customHeight="1">
      <c r="B24" s="481"/>
      <c r="C24" s="487" t="s">
        <v>20</v>
      </c>
      <c r="D24" s="484"/>
      <c r="E24" s="484">
        <v>0</v>
      </c>
      <c r="F24" s="479"/>
      <c r="H24" s="479"/>
    </row>
    <row r="25" spans="2:8" s="480" customFormat="1" ht="15" customHeight="1">
      <c r="B25" s="481"/>
      <c r="C25" s="487" t="s">
        <v>21</v>
      </c>
      <c r="D25" s="484"/>
      <c r="E25" s="484">
        <v>0</v>
      </c>
      <c r="F25" s="479"/>
      <c r="H25" s="479"/>
    </row>
    <row r="26" spans="2:8" s="480" customFormat="1" ht="15" customHeight="1">
      <c r="B26" s="481"/>
      <c r="C26" s="487" t="s">
        <v>22</v>
      </c>
      <c r="D26" s="484"/>
      <c r="E26" s="484">
        <v>0</v>
      </c>
      <c r="F26" s="479"/>
      <c r="H26" s="479"/>
    </row>
    <row r="27" spans="2:8" s="480" customFormat="1" ht="15" customHeight="1">
      <c r="B27" s="481"/>
      <c r="C27" s="487" t="s">
        <v>23</v>
      </c>
      <c r="D27" s="484"/>
      <c r="E27" s="484">
        <v>0</v>
      </c>
      <c r="F27" s="479"/>
      <c r="H27" s="479"/>
    </row>
    <row r="28" spans="2:8" s="480" customFormat="1" ht="15" customHeight="1">
      <c r="B28" s="481"/>
      <c r="C28" s="487" t="s">
        <v>24</v>
      </c>
      <c r="D28" s="484"/>
      <c r="E28" s="484">
        <v>0</v>
      </c>
      <c r="F28" s="479"/>
      <c r="H28" s="479"/>
    </row>
    <row r="29" spans="2:8" s="480" customFormat="1" ht="15" customHeight="1">
      <c r="B29" s="481"/>
      <c r="C29" s="487" t="s">
        <v>182</v>
      </c>
      <c r="D29" s="484"/>
      <c r="E29" s="484">
        <v>0</v>
      </c>
      <c r="F29" s="479"/>
      <c r="H29" s="479"/>
    </row>
    <row r="30" spans="2:8" s="480" customFormat="1" ht="15" customHeight="1">
      <c r="B30" s="481"/>
      <c r="C30" s="487" t="s">
        <v>213</v>
      </c>
      <c r="D30" s="484"/>
      <c r="E30" s="484">
        <v>0</v>
      </c>
      <c r="F30" s="479"/>
      <c r="H30" s="479"/>
    </row>
    <row r="31" spans="2:6" s="480" customFormat="1" ht="15" customHeight="1">
      <c r="B31" s="481"/>
      <c r="C31" s="483" t="s">
        <v>25</v>
      </c>
      <c r="D31" s="484">
        <f>12252.8-14459.8</f>
        <v>-2207</v>
      </c>
      <c r="E31" s="484">
        <v>0</v>
      </c>
      <c r="F31" s="479"/>
    </row>
    <row r="32" spans="2:6" s="480" customFormat="1" ht="15" customHeight="1">
      <c r="B32" s="481"/>
      <c r="C32" s="483" t="s">
        <v>183</v>
      </c>
      <c r="D32" s="484"/>
      <c r="E32" s="484">
        <v>0</v>
      </c>
      <c r="F32" s="479"/>
    </row>
    <row r="33" spans="2:6" s="480" customFormat="1" ht="15" customHeight="1">
      <c r="B33" s="481" t="s">
        <v>26</v>
      </c>
      <c r="C33" s="477" t="s">
        <v>184</v>
      </c>
      <c r="D33" s="484"/>
      <c r="E33" s="484"/>
      <c r="F33" s="479"/>
    </row>
    <row r="34" spans="2:6" s="480" customFormat="1" ht="15" customHeight="1">
      <c r="B34" s="481" t="s">
        <v>30</v>
      </c>
      <c r="C34" s="477" t="s">
        <v>27</v>
      </c>
      <c r="D34" s="484"/>
      <c r="E34" s="484"/>
      <c r="F34" s="479"/>
    </row>
    <row r="35" spans="2:6" s="480" customFormat="1" ht="15" customHeight="1">
      <c r="B35" s="481"/>
      <c r="C35" s="483" t="s">
        <v>28</v>
      </c>
      <c r="D35" s="484"/>
      <c r="E35" s="484">
        <v>0</v>
      </c>
      <c r="F35" s="479"/>
    </row>
    <row r="36" spans="2:6" s="480" customFormat="1" ht="15" customHeight="1">
      <c r="B36" s="481"/>
      <c r="C36" s="483" t="s">
        <v>478</v>
      </c>
      <c r="D36" s="484"/>
      <c r="E36" s="484">
        <v>0</v>
      </c>
      <c r="F36" s="479"/>
    </row>
    <row r="37" spans="2:6" s="480" customFormat="1" ht="15" customHeight="1">
      <c r="B37" s="481"/>
      <c r="C37" s="483" t="s">
        <v>479</v>
      </c>
      <c r="D37" s="484"/>
      <c r="E37" s="484">
        <v>0</v>
      </c>
      <c r="F37" s="479"/>
    </row>
    <row r="38" spans="2:6" s="480" customFormat="1" ht="15" customHeight="1">
      <c r="B38" s="482"/>
      <c r="C38" s="488" t="s">
        <v>480</v>
      </c>
      <c r="D38" s="484">
        <v>39500</v>
      </c>
      <c r="E38" s="484">
        <v>0</v>
      </c>
      <c r="F38" s="479"/>
    </row>
    <row r="39" spans="2:6" s="480" customFormat="1" ht="15" customHeight="1">
      <c r="B39" s="482"/>
      <c r="C39" s="483" t="s">
        <v>481</v>
      </c>
      <c r="D39" s="484">
        <f>1253.7+2888.6</f>
        <v>4142.3</v>
      </c>
      <c r="E39" s="484">
        <v>0</v>
      </c>
      <c r="F39" s="479"/>
    </row>
    <row r="40" spans="2:6" s="480" customFormat="1" ht="15" customHeight="1">
      <c r="B40" s="482"/>
      <c r="C40" s="483" t="s">
        <v>482</v>
      </c>
      <c r="D40" s="484"/>
      <c r="E40" s="484">
        <v>0</v>
      </c>
      <c r="F40" s="479"/>
    </row>
    <row r="41" spans="2:6" s="480" customFormat="1" ht="15" customHeight="1">
      <c r="B41" s="482"/>
      <c r="C41" s="483" t="s">
        <v>483</v>
      </c>
      <c r="D41" s="484"/>
      <c r="E41" s="484">
        <v>0</v>
      </c>
      <c r="F41" s="479"/>
    </row>
    <row r="42" spans="2:6" s="480" customFormat="1" ht="15" customHeight="1">
      <c r="B42" s="482"/>
      <c r="C42" s="483" t="s">
        <v>484</v>
      </c>
      <c r="D42" s="484">
        <f>D38-D39</f>
        <v>35357.7</v>
      </c>
      <c r="E42" s="484">
        <f>E38-E39</f>
        <v>0</v>
      </c>
      <c r="F42" s="479"/>
    </row>
    <row r="43" spans="2:6" s="480" customFormat="1" ht="15" customHeight="1">
      <c r="B43" s="482"/>
      <c r="C43" s="483" t="s">
        <v>485</v>
      </c>
      <c r="D43" s="484"/>
      <c r="E43" s="484">
        <f>E39-E40</f>
        <v>0</v>
      </c>
      <c r="F43" s="479"/>
    </row>
    <row r="44" spans="2:6" s="480" customFormat="1" ht="15" customHeight="1">
      <c r="B44" s="482"/>
      <c r="C44" s="483" t="s">
        <v>486</v>
      </c>
      <c r="D44" s="484"/>
      <c r="E44" s="484">
        <f>E40-E41</f>
        <v>0</v>
      </c>
      <c r="F44" s="479"/>
    </row>
    <row r="45" spans="2:6" s="480" customFormat="1" ht="15" customHeight="1">
      <c r="B45" s="482"/>
      <c r="C45" s="483" t="s">
        <v>29</v>
      </c>
      <c r="D45" s="484"/>
      <c r="E45" s="484">
        <v>0</v>
      </c>
      <c r="F45" s="479"/>
    </row>
    <row r="46" spans="2:6" s="480" customFormat="1" ht="15" customHeight="1">
      <c r="B46" s="482"/>
      <c r="C46" s="483" t="s">
        <v>487</v>
      </c>
      <c r="D46" s="484"/>
      <c r="E46" s="484">
        <v>0</v>
      </c>
      <c r="F46" s="479"/>
    </row>
    <row r="47" spans="2:6" s="480" customFormat="1" ht="15" customHeight="1">
      <c r="B47" s="482"/>
      <c r="C47" s="483" t="s">
        <v>488</v>
      </c>
      <c r="D47" s="484"/>
      <c r="E47" s="484">
        <v>0</v>
      </c>
      <c r="F47" s="479"/>
    </row>
    <row r="48" spans="2:6" s="480" customFormat="1" ht="15" customHeight="1">
      <c r="B48" s="482"/>
      <c r="C48" s="483" t="s">
        <v>489</v>
      </c>
      <c r="D48" s="484"/>
      <c r="E48" s="484">
        <v>0</v>
      </c>
      <c r="F48" s="479"/>
    </row>
    <row r="49" spans="2:6" s="480" customFormat="1" ht="15" customHeight="1">
      <c r="B49" s="482"/>
      <c r="C49" s="483" t="s">
        <v>490</v>
      </c>
      <c r="D49" s="484"/>
      <c r="E49" s="484">
        <v>0</v>
      </c>
      <c r="F49" s="479"/>
    </row>
    <row r="50" spans="2:6" s="480" customFormat="1" ht="15" customHeight="1" thickBot="1">
      <c r="B50" s="489" t="s">
        <v>185</v>
      </c>
      <c r="C50" s="490" t="s">
        <v>31</v>
      </c>
      <c r="D50" s="491">
        <v>206687.3</v>
      </c>
      <c r="E50" s="492">
        <v>0</v>
      </c>
      <c r="F50" s="479"/>
    </row>
    <row r="51" spans="2:6" ht="12.75">
      <c r="B51" s="446"/>
      <c r="C51" s="493" t="s">
        <v>426</v>
      </c>
      <c r="F51" s="479"/>
    </row>
    <row r="52" spans="2:6" ht="12.75">
      <c r="B52" s="446"/>
      <c r="C52" s="444" t="s">
        <v>491</v>
      </c>
      <c r="F52" s="479"/>
    </row>
    <row r="53" spans="2:6" ht="14.25">
      <c r="B53" s="494"/>
      <c r="C53" s="495" t="s">
        <v>528</v>
      </c>
      <c r="F53" s="479"/>
    </row>
    <row r="54" spans="2:6" ht="14.25">
      <c r="B54" s="494"/>
      <c r="C54" s="495" t="s">
        <v>606</v>
      </c>
      <c r="F54" s="479"/>
    </row>
    <row r="55" spans="3:6" ht="12.75">
      <c r="C55" s="444" t="s">
        <v>492</v>
      </c>
      <c r="F55" s="479"/>
    </row>
    <row r="56" spans="3:6" ht="22.5">
      <c r="C56" s="854" t="s">
        <v>529</v>
      </c>
      <c r="D56" s="854"/>
      <c r="E56" s="854"/>
      <c r="F56" s="479"/>
    </row>
    <row r="57" spans="3:6" ht="50.25" customHeight="1">
      <c r="C57" s="920" t="s">
        <v>493</v>
      </c>
      <c r="D57" s="920"/>
      <c r="E57" s="920"/>
      <c r="F57" s="479"/>
    </row>
    <row r="58" spans="3:6" ht="45" customHeight="1">
      <c r="C58" s="855"/>
      <c r="D58" s="855"/>
      <c r="E58" s="855"/>
      <c r="F58" s="493"/>
    </row>
    <row r="59" spans="3:5" ht="12.75">
      <c r="C59" s="855"/>
      <c r="D59" s="855"/>
      <c r="E59" s="855"/>
    </row>
    <row r="61" ht="15.75">
      <c r="C61" s="853"/>
    </row>
  </sheetData>
  <mergeCells count="2">
    <mergeCell ref="B8:C8"/>
    <mergeCell ref="C57:E57"/>
  </mergeCells>
  <printOptions/>
  <pageMargins left="0.75" right="0.75" top="1" bottom="1" header="0.5" footer="0.5"/>
  <pageSetup fitToHeight="1" fitToWidth="1" horizontalDpi="600" verticalDpi="600" orientation="portrait" paperSize="9" scale="82" r:id="rId3"/>
  <headerFooter alignWithMargins="0">
    <oddHeader>&amp;C&amp;A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2"/>
  <sheetViews>
    <sheetView workbookViewId="0" topLeftCell="B43">
      <selection activeCell="I5" sqref="I5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24.7109375" style="0" customWidth="1"/>
    <col min="4" max="4" width="14.00390625" style="0" customWidth="1"/>
    <col min="5" max="6" width="10.7109375" style="0" customWidth="1"/>
    <col min="7" max="7" width="10.28125" style="0" customWidth="1"/>
    <col min="8" max="8" width="10.8515625" style="0" customWidth="1"/>
    <col min="9" max="9" width="10.28125" style="0" customWidth="1"/>
    <col min="10" max="10" width="10.8515625" style="0" customWidth="1"/>
    <col min="11" max="11" width="11.140625" style="0" customWidth="1"/>
    <col min="12" max="12" width="11.28125" style="0" customWidth="1"/>
    <col min="13" max="13" width="11.7109375" style="0" customWidth="1"/>
    <col min="14" max="14" width="12.421875" style="0" customWidth="1"/>
    <col min="15" max="15" width="11.57421875" style="0" customWidth="1"/>
  </cols>
  <sheetData>
    <row r="1" ht="15.75">
      <c r="C1" s="441" t="str">
        <f>+UWAGA!B4</f>
        <v>Nazwa OSD</v>
      </c>
    </row>
    <row r="2" ht="12.75">
      <c r="C2" t="str">
        <f>+UWAGA!B5</f>
        <v>Data wniosku</v>
      </c>
    </row>
    <row r="4" ht="15.75">
      <c r="B4" s="5" t="s">
        <v>32</v>
      </c>
    </row>
    <row r="5" ht="15.75">
      <c r="B5" s="5"/>
    </row>
    <row r="6" spans="2:3" ht="15.75">
      <c r="B6" s="5"/>
      <c r="C6" s="6" t="s">
        <v>494</v>
      </c>
    </row>
    <row r="7" spans="2:7" ht="13.5" thickBot="1">
      <c r="B7" s="7"/>
      <c r="D7" s="2"/>
      <c r="E7" s="2"/>
      <c r="F7" s="2"/>
      <c r="G7" s="2"/>
    </row>
    <row r="8" spans="2:15" s="3" customFormat="1" ht="11.25">
      <c r="B8" s="874" t="s">
        <v>33</v>
      </c>
      <c r="C8" s="9" t="s">
        <v>34</v>
      </c>
      <c r="D8" s="874" t="s">
        <v>525</v>
      </c>
      <c r="E8" s="931" t="s">
        <v>35</v>
      </c>
      <c r="F8" s="910"/>
      <c r="G8" s="911"/>
      <c r="H8" s="931" t="s">
        <v>607</v>
      </c>
      <c r="I8" s="910"/>
      <c r="J8" s="911"/>
      <c r="K8" s="931" t="s">
        <v>36</v>
      </c>
      <c r="L8" s="910"/>
      <c r="M8" s="910"/>
      <c r="N8" s="910"/>
      <c r="O8" s="912"/>
    </row>
    <row r="9" spans="2:15" s="3" customFormat="1" ht="12" thickBot="1">
      <c r="B9" s="875"/>
      <c r="C9" s="11" t="s">
        <v>496</v>
      </c>
      <c r="D9" s="876" t="s">
        <v>37</v>
      </c>
      <c r="E9" s="913" t="s">
        <v>38</v>
      </c>
      <c r="F9" s="914"/>
      <c r="G9" s="915"/>
      <c r="H9" s="913" t="s">
        <v>39</v>
      </c>
      <c r="I9" s="914"/>
      <c r="J9" s="915"/>
      <c r="K9" s="916" t="s">
        <v>40</v>
      </c>
      <c r="L9" s="917"/>
      <c r="M9" s="917"/>
      <c r="N9" s="917"/>
      <c r="O9" s="907"/>
    </row>
    <row r="10" spans="2:15" ht="12.75">
      <c r="B10" s="10"/>
      <c r="C10" s="16"/>
      <c r="D10" s="877"/>
      <c r="E10" s="850"/>
      <c r="F10" s="851"/>
      <c r="G10" s="852"/>
      <c r="H10" s="13"/>
      <c r="I10" s="14"/>
      <c r="J10" s="15"/>
      <c r="K10" s="17" t="s">
        <v>41</v>
      </c>
      <c r="L10" s="17" t="s">
        <v>42</v>
      </c>
      <c r="M10" s="17" t="s">
        <v>43</v>
      </c>
      <c r="N10" s="17" t="s">
        <v>44</v>
      </c>
      <c r="O10" s="18" t="s">
        <v>45</v>
      </c>
    </row>
    <row r="11" spans="2:15" s="3" customFormat="1" ht="11.25">
      <c r="B11" s="19"/>
      <c r="C11" s="20">
        <v>1</v>
      </c>
      <c r="D11" s="19">
        <v>2</v>
      </c>
      <c r="E11" s="22">
        <v>3</v>
      </c>
      <c r="F11" s="22">
        <v>4</v>
      </c>
      <c r="G11" s="22">
        <v>5</v>
      </c>
      <c r="H11" s="22">
        <v>6</v>
      </c>
      <c r="I11" s="22">
        <v>7</v>
      </c>
      <c r="J11" s="22">
        <v>8</v>
      </c>
      <c r="K11" s="22">
        <v>9</v>
      </c>
      <c r="L11" s="22">
        <v>10</v>
      </c>
      <c r="M11" s="22">
        <v>11</v>
      </c>
      <c r="N11" s="22">
        <v>12</v>
      </c>
      <c r="O11" s="20">
        <v>13</v>
      </c>
    </row>
    <row r="12" spans="2:15" ht="12.75">
      <c r="B12" s="23" t="s">
        <v>46</v>
      </c>
      <c r="C12" s="24" t="s">
        <v>47</v>
      </c>
      <c r="D12" s="25"/>
      <c r="E12" s="26"/>
      <c r="F12" s="26"/>
      <c r="G12" s="26"/>
      <c r="H12" s="26"/>
      <c r="I12" s="26"/>
      <c r="J12" s="26"/>
      <c r="K12" s="27"/>
      <c r="L12" s="27"/>
      <c r="M12" s="27"/>
      <c r="N12" s="27"/>
      <c r="O12" s="28"/>
    </row>
    <row r="13" spans="2:15" ht="14.25" customHeight="1">
      <c r="B13" s="29">
        <v>1</v>
      </c>
      <c r="C13" s="412" t="s">
        <v>48</v>
      </c>
      <c r="D13" s="30"/>
      <c r="E13" s="32"/>
      <c r="F13" s="33"/>
      <c r="G13" s="34"/>
      <c r="H13" s="35"/>
      <c r="I13" s="36"/>
      <c r="J13" s="37"/>
      <c r="K13" s="38"/>
      <c r="L13" s="38"/>
      <c r="M13" s="38"/>
      <c r="N13" s="38"/>
      <c r="O13" s="39"/>
    </row>
    <row r="14" spans="2:15" ht="14.25" customHeight="1">
      <c r="B14" s="29">
        <v>2</v>
      </c>
      <c r="C14" s="40" t="s">
        <v>49</v>
      </c>
      <c r="D14" s="30"/>
      <c r="E14" s="32"/>
      <c r="F14" s="33"/>
      <c r="G14" s="34"/>
      <c r="H14" s="35"/>
      <c r="I14" s="36"/>
      <c r="J14" s="37"/>
      <c r="K14" s="38"/>
      <c r="L14" s="38"/>
      <c r="M14" s="38"/>
      <c r="N14" s="38"/>
      <c r="O14" s="39"/>
    </row>
    <row r="15" spans="2:15" ht="12.75">
      <c r="B15" s="29">
        <v>3</v>
      </c>
      <c r="C15" s="41" t="s">
        <v>50</v>
      </c>
      <c r="D15" s="30"/>
      <c r="E15" s="32"/>
      <c r="F15" s="33"/>
      <c r="G15" s="34"/>
      <c r="H15" s="35"/>
      <c r="I15" s="36"/>
      <c r="J15" s="37"/>
      <c r="K15" s="38"/>
      <c r="L15" s="38"/>
      <c r="M15" s="38"/>
      <c r="N15" s="38"/>
      <c r="O15" s="39"/>
    </row>
    <row r="16" spans="2:15" ht="12.75">
      <c r="B16" s="10">
        <v>4</v>
      </c>
      <c r="C16" s="42" t="s">
        <v>45</v>
      </c>
      <c r="D16" s="43"/>
      <c r="E16" s="45"/>
      <c r="F16" s="46"/>
      <c r="G16" s="47"/>
      <c r="H16" s="48"/>
      <c r="I16" s="49"/>
      <c r="J16" s="50"/>
      <c r="K16" s="51"/>
      <c r="L16" s="51"/>
      <c r="M16" s="52"/>
      <c r="N16" s="52"/>
      <c r="O16" s="53"/>
    </row>
    <row r="17" spans="2:15" ht="12.75">
      <c r="B17" s="54" t="s">
        <v>51</v>
      </c>
      <c r="C17" s="55" t="s">
        <v>52</v>
      </c>
      <c r="D17" s="56"/>
      <c r="E17" s="57"/>
      <c r="F17" s="58"/>
      <c r="G17" s="59"/>
      <c r="H17" s="60"/>
      <c r="I17" s="61"/>
      <c r="J17" s="62"/>
      <c r="K17" s="27"/>
      <c r="L17" s="27"/>
      <c r="M17" s="27"/>
      <c r="N17" s="27"/>
      <c r="O17" s="28"/>
    </row>
    <row r="18" spans="2:15" ht="12.75">
      <c r="B18" s="10">
        <v>5</v>
      </c>
      <c r="C18" s="63" t="s">
        <v>53</v>
      </c>
      <c r="D18" s="30"/>
      <c r="E18" s="32"/>
      <c r="F18" s="33"/>
      <c r="G18" s="34"/>
      <c r="H18" s="32"/>
      <c r="I18" s="33"/>
      <c r="J18" s="34"/>
      <c r="K18" s="38"/>
      <c r="L18" s="38"/>
      <c r="M18" s="38"/>
      <c r="N18" s="38"/>
      <c r="O18" s="39"/>
    </row>
    <row r="19" spans="2:15" ht="12.75">
      <c r="B19" s="10">
        <v>6</v>
      </c>
      <c r="C19" s="63" t="s">
        <v>54</v>
      </c>
      <c r="D19" s="30"/>
      <c r="E19" s="32"/>
      <c r="F19" s="33"/>
      <c r="G19" s="34"/>
      <c r="H19" s="32"/>
      <c r="I19" s="33"/>
      <c r="J19" s="34"/>
      <c r="K19" s="38"/>
      <c r="L19" s="38"/>
      <c r="M19" s="38"/>
      <c r="N19" s="38"/>
      <c r="O19" s="39"/>
    </row>
    <row r="20" spans="2:15" ht="12.75">
      <c r="B20" s="10">
        <v>7</v>
      </c>
      <c r="C20" s="63" t="s">
        <v>55</v>
      </c>
      <c r="D20" s="30"/>
      <c r="E20" s="32"/>
      <c r="F20" s="33"/>
      <c r="G20" s="34"/>
      <c r="H20" s="35"/>
      <c r="I20" s="36"/>
      <c r="J20" s="37"/>
      <c r="K20" s="38"/>
      <c r="L20" s="38"/>
      <c r="M20" s="38"/>
      <c r="N20" s="38"/>
      <c r="O20" s="39"/>
    </row>
    <row r="21" spans="2:15" ht="12.75">
      <c r="B21" s="10">
        <v>8</v>
      </c>
      <c r="C21" s="63" t="s">
        <v>56</v>
      </c>
      <c r="D21" s="30"/>
      <c r="E21" s="32"/>
      <c r="F21" s="33"/>
      <c r="G21" s="34"/>
      <c r="H21" s="35"/>
      <c r="I21" s="36"/>
      <c r="J21" s="37"/>
      <c r="K21" s="38"/>
      <c r="L21" s="38"/>
      <c r="M21" s="38"/>
      <c r="N21" s="38"/>
      <c r="O21" s="39"/>
    </row>
    <row r="22" spans="2:15" ht="12.75">
      <c r="B22" s="10">
        <v>9</v>
      </c>
      <c r="C22" s="64" t="s">
        <v>45</v>
      </c>
      <c r="D22" s="43"/>
      <c r="E22" s="45"/>
      <c r="F22" s="46"/>
      <c r="G22" s="47"/>
      <c r="H22" s="48"/>
      <c r="I22" s="49"/>
      <c r="J22" s="50"/>
      <c r="K22" s="51"/>
      <c r="L22" s="51"/>
      <c r="M22" s="52"/>
      <c r="N22" s="52"/>
      <c r="O22" s="53"/>
    </row>
    <row r="23" spans="2:15" ht="12.75">
      <c r="B23" s="54" t="s">
        <v>57</v>
      </c>
      <c r="C23" s="55" t="s">
        <v>58</v>
      </c>
      <c r="D23" s="65"/>
      <c r="E23" s="66" t="s">
        <v>59</v>
      </c>
      <c r="F23" s="66" t="s">
        <v>60</v>
      </c>
      <c r="G23" s="66" t="s">
        <v>45</v>
      </c>
      <c r="H23" s="66" t="s">
        <v>59</v>
      </c>
      <c r="I23" s="66" t="s">
        <v>60</v>
      </c>
      <c r="J23" s="66" t="s">
        <v>45</v>
      </c>
      <c r="K23" s="66"/>
      <c r="L23" s="66"/>
      <c r="M23" s="67"/>
      <c r="N23" s="67"/>
      <c r="O23" s="68"/>
    </row>
    <row r="24" spans="2:15" ht="12.75">
      <c r="B24" s="10">
        <v>10</v>
      </c>
      <c r="C24" s="63" t="s">
        <v>61</v>
      </c>
      <c r="D24" s="30"/>
      <c r="E24" s="31"/>
      <c r="F24" s="31"/>
      <c r="G24" s="31"/>
      <c r="H24" s="69"/>
      <c r="I24" s="69"/>
      <c r="J24" s="69"/>
      <c r="K24" s="69"/>
      <c r="L24" s="70"/>
      <c r="M24" s="70"/>
      <c r="N24" s="70"/>
      <c r="O24" s="71"/>
    </row>
    <row r="25" spans="2:15" ht="12.75">
      <c r="B25" s="10">
        <v>11</v>
      </c>
      <c r="C25" s="63" t="s">
        <v>62</v>
      </c>
      <c r="D25" s="30"/>
      <c r="E25" s="31"/>
      <c r="F25" s="31"/>
      <c r="G25" s="31"/>
      <c r="H25" s="69"/>
      <c r="I25" s="69"/>
      <c r="J25" s="69"/>
      <c r="K25" s="69"/>
      <c r="L25" s="70"/>
      <c r="M25" s="70"/>
      <c r="N25" s="70"/>
      <c r="O25" s="71"/>
    </row>
    <row r="26" spans="2:15" ht="12.75">
      <c r="B26" s="10">
        <v>12</v>
      </c>
      <c r="C26" s="63" t="s">
        <v>63</v>
      </c>
      <c r="D26" s="30"/>
      <c r="E26" s="31"/>
      <c r="F26" s="31"/>
      <c r="G26" s="31"/>
      <c r="H26" s="69"/>
      <c r="I26" s="69"/>
      <c r="J26" s="69"/>
      <c r="K26" s="69"/>
      <c r="L26" s="70"/>
      <c r="M26" s="70"/>
      <c r="N26" s="70"/>
      <c r="O26" s="71"/>
    </row>
    <row r="27" spans="2:15" ht="12.75">
      <c r="B27" s="10">
        <v>13</v>
      </c>
      <c r="C27" s="63" t="s">
        <v>64</v>
      </c>
      <c r="D27" s="30"/>
      <c r="E27" s="31"/>
      <c r="F27" s="31"/>
      <c r="G27" s="31"/>
      <c r="H27" s="69"/>
      <c r="I27" s="69"/>
      <c r="J27" s="69"/>
      <c r="K27" s="69"/>
      <c r="L27" s="69"/>
      <c r="M27" s="70"/>
      <c r="N27" s="70"/>
      <c r="O27" s="71"/>
    </row>
    <row r="28" spans="2:15" ht="12.75">
      <c r="B28" s="10">
        <v>14</v>
      </c>
      <c r="C28" s="63" t="s">
        <v>65</v>
      </c>
      <c r="D28" s="30"/>
      <c r="E28" s="31"/>
      <c r="F28" s="31"/>
      <c r="G28" s="31"/>
      <c r="H28" s="69"/>
      <c r="I28" s="69"/>
      <c r="J28" s="69"/>
      <c r="K28" s="69"/>
      <c r="L28" s="69"/>
      <c r="M28" s="70"/>
      <c r="N28" s="70"/>
      <c r="O28" s="71"/>
    </row>
    <row r="29" spans="2:15" ht="12.75">
      <c r="B29" s="10">
        <v>15</v>
      </c>
      <c r="C29" s="63" t="s">
        <v>66</v>
      </c>
      <c r="D29" s="30"/>
      <c r="E29" s="31"/>
      <c r="F29" s="31"/>
      <c r="G29" s="31"/>
      <c r="H29" s="69"/>
      <c r="I29" s="69"/>
      <c r="J29" s="69"/>
      <c r="K29" s="69"/>
      <c r="L29" s="69"/>
      <c r="M29" s="70"/>
      <c r="N29" s="70"/>
      <c r="O29" s="71"/>
    </row>
    <row r="30" spans="2:15" ht="12.75">
      <c r="B30" s="10">
        <v>16</v>
      </c>
      <c r="C30" s="72" t="s">
        <v>45</v>
      </c>
      <c r="D30" s="73"/>
      <c r="E30" s="75"/>
      <c r="F30" s="76"/>
      <c r="G30" s="74"/>
      <c r="H30" s="77"/>
      <c r="I30" s="78"/>
      <c r="J30" s="79"/>
      <c r="K30" s="51"/>
      <c r="L30" s="51"/>
      <c r="M30" s="80"/>
      <c r="N30" s="80"/>
      <c r="O30" s="53"/>
    </row>
    <row r="31" spans="2:15" ht="12.75">
      <c r="B31" s="54" t="s">
        <v>67</v>
      </c>
      <c r="C31" s="55"/>
      <c r="D31" s="65"/>
      <c r="E31" s="66" t="s">
        <v>59</v>
      </c>
      <c r="F31" s="66" t="s">
        <v>60</v>
      </c>
      <c r="G31" s="66" t="s">
        <v>45</v>
      </c>
      <c r="H31" s="66" t="s">
        <v>59</v>
      </c>
      <c r="I31" s="66" t="s">
        <v>60</v>
      </c>
      <c r="J31" s="66" t="s">
        <v>45</v>
      </c>
      <c r="K31" s="66"/>
      <c r="L31" s="66"/>
      <c r="M31" s="67"/>
      <c r="N31" s="67"/>
      <c r="O31" s="68"/>
    </row>
    <row r="32" spans="2:15" ht="12.75">
      <c r="B32" s="10">
        <v>17</v>
      </c>
      <c r="C32" s="63" t="s">
        <v>68</v>
      </c>
      <c r="D32" s="30"/>
      <c r="E32" s="31"/>
      <c r="F32" s="31"/>
      <c r="G32" s="31"/>
      <c r="H32" s="31"/>
      <c r="I32" s="31"/>
      <c r="J32" s="31"/>
      <c r="K32" s="69"/>
      <c r="L32" s="70"/>
      <c r="M32" s="70"/>
      <c r="N32" s="70"/>
      <c r="O32" s="71"/>
    </row>
    <row r="33" spans="2:15" ht="12.75">
      <c r="B33" s="81">
        <v>18</v>
      </c>
      <c r="C33" s="82" t="s">
        <v>69</v>
      </c>
      <c r="D33" s="30"/>
      <c r="E33" s="31"/>
      <c r="F33" s="31"/>
      <c r="G33" s="31"/>
      <c r="H33" s="31"/>
      <c r="I33" s="31"/>
      <c r="J33" s="31"/>
      <c r="K33" s="69"/>
      <c r="L33" s="70"/>
      <c r="M33" s="70"/>
      <c r="N33" s="70"/>
      <c r="O33" s="71"/>
    </row>
    <row r="34" spans="2:15" ht="12.75">
      <c r="B34" s="81">
        <v>19</v>
      </c>
      <c r="C34" s="64" t="s">
        <v>70</v>
      </c>
      <c r="D34" s="73"/>
      <c r="E34" s="83"/>
      <c r="F34" s="83"/>
      <c r="G34" s="83"/>
      <c r="H34" s="83"/>
      <c r="I34" s="83"/>
      <c r="J34" s="74"/>
      <c r="K34" s="74"/>
      <c r="L34" s="74"/>
      <c r="M34" s="74"/>
      <c r="N34" s="74"/>
      <c r="O34" s="84"/>
    </row>
    <row r="35" spans="2:15" ht="12.75">
      <c r="B35" s="81"/>
      <c r="C35" s="82" t="s">
        <v>71</v>
      </c>
      <c r="D35" s="85"/>
      <c r="E35" s="87"/>
      <c r="F35" s="87"/>
      <c r="G35" s="31"/>
      <c r="H35" s="87"/>
      <c r="I35" s="87"/>
      <c r="J35" s="86"/>
      <c r="K35" s="87"/>
      <c r="L35" s="87"/>
      <c r="M35" s="87"/>
      <c r="N35" s="87"/>
      <c r="O35" s="878"/>
    </row>
    <row r="36" spans="2:15" ht="12.75">
      <c r="B36" s="81"/>
      <c r="C36" s="82" t="s">
        <v>72</v>
      </c>
      <c r="D36" s="85"/>
      <c r="E36" s="87"/>
      <c r="F36" s="87"/>
      <c r="G36" s="31"/>
      <c r="H36" s="87"/>
      <c r="I36" s="87"/>
      <c r="J36" s="86"/>
      <c r="K36" s="87"/>
      <c r="L36" s="87"/>
      <c r="M36" s="87"/>
      <c r="N36" s="87"/>
      <c r="O36" s="878"/>
    </row>
    <row r="37" spans="2:15" ht="12.75">
      <c r="B37" s="10"/>
      <c r="C37" s="88" t="s">
        <v>73</v>
      </c>
      <c r="D37" s="89"/>
      <c r="E37" s="90"/>
      <c r="F37" s="90"/>
      <c r="G37" s="31"/>
      <c r="H37" s="87"/>
      <c r="I37" s="87"/>
      <c r="J37" s="86"/>
      <c r="K37" s="87"/>
      <c r="L37" s="87"/>
      <c r="M37" s="87"/>
      <c r="N37" s="87"/>
      <c r="O37" s="878"/>
    </row>
    <row r="38" spans="2:15" ht="12.75">
      <c r="B38" s="29">
        <v>20</v>
      </c>
      <c r="C38" s="91" t="s">
        <v>74</v>
      </c>
      <c r="D38" s="43"/>
      <c r="E38" s="44"/>
      <c r="F38" s="44"/>
      <c r="G38" s="44"/>
      <c r="H38" s="44"/>
      <c r="I38" s="44"/>
      <c r="J38" s="47"/>
      <c r="K38" s="44"/>
      <c r="L38" s="44"/>
      <c r="M38" s="44"/>
      <c r="N38" s="44"/>
      <c r="O38" s="92"/>
    </row>
    <row r="39" spans="2:15" ht="13.5" thickBot="1">
      <c r="B39" s="93">
        <v>21</v>
      </c>
      <c r="C39" s="94" t="s">
        <v>75</v>
      </c>
      <c r="D39" s="95"/>
      <c r="E39" s="96"/>
      <c r="F39" s="96"/>
      <c r="G39" s="97"/>
      <c r="H39" s="97"/>
      <c r="I39" s="97"/>
      <c r="J39" s="98"/>
      <c r="K39" s="97"/>
      <c r="L39" s="97"/>
      <c r="M39" s="97"/>
      <c r="N39" s="97"/>
      <c r="O39" s="99"/>
    </row>
    <row r="40" spans="2:13" ht="12.75">
      <c r="B40" s="1" t="s">
        <v>76</v>
      </c>
      <c r="C40" s="102" t="s">
        <v>274</v>
      </c>
      <c r="D40" s="103"/>
      <c r="E40" s="104"/>
      <c r="F40" s="104"/>
      <c r="G40" s="105"/>
      <c r="H40" s="105"/>
      <c r="I40" s="106"/>
      <c r="J40" s="103"/>
      <c r="K40" s="103"/>
      <c r="L40" s="101"/>
      <c r="M40" s="100"/>
    </row>
    <row r="41" spans="2:13" ht="12.75">
      <c r="B41" s="544" t="s">
        <v>77</v>
      </c>
      <c r="C41" s="102" t="s">
        <v>523</v>
      </c>
      <c r="D41" s="100"/>
      <c r="E41" s="100"/>
      <c r="F41" s="100"/>
      <c r="G41" s="100"/>
      <c r="H41" s="101"/>
      <c r="I41" s="101"/>
      <c r="J41" s="100"/>
      <c r="K41" s="101"/>
      <c r="L41" s="101"/>
      <c r="M41" s="100"/>
    </row>
    <row r="42" spans="2:13" ht="12.75">
      <c r="B42" s="544"/>
      <c r="C42" s="102"/>
      <c r="D42" s="100"/>
      <c r="E42" s="100"/>
      <c r="F42" s="100"/>
      <c r="G42" s="100"/>
      <c r="H42" s="101"/>
      <c r="I42" s="101"/>
      <c r="J42" s="100"/>
      <c r="K42" s="101"/>
      <c r="L42" s="101"/>
      <c r="M42" s="100"/>
    </row>
    <row r="43" spans="2:13" ht="12.75">
      <c r="B43" s="544"/>
      <c r="C43" s="102"/>
      <c r="D43" s="100"/>
      <c r="E43" s="100"/>
      <c r="F43" s="100"/>
      <c r="G43" s="100"/>
      <c r="H43" s="101"/>
      <c r="I43" s="101"/>
      <c r="J43" s="100"/>
      <c r="K43" s="101"/>
      <c r="L43" s="101"/>
      <c r="M43" s="100"/>
    </row>
    <row r="44" spans="3:13" ht="12.75">
      <c r="C44" s="6" t="s">
        <v>495</v>
      </c>
      <c r="J44" s="107"/>
      <c r="M44" s="107"/>
    </row>
    <row r="45" ht="14.25" customHeight="1" thickBot="1"/>
    <row r="46" spans="2:15" ht="12.75">
      <c r="B46" s="8" t="s">
        <v>33</v>
      </c>
      <c r="C46" s="9" t="s">
        <v>34</v>
      </c>
      <c r="D46" s="849" t="s">
        <v>525</v>
      </c>
      <c r="E46" s="921" t="s">
        <v>35</v>
      </c>
      <c r="F46" s="922"/>
      <c r="G46" s="923"/>
      <c r="H46" s="921" t="s">
        <v>607</v>
      </c>
      <c r="I46" s="922"/>
      <c r="J46" s="923"/>
      <c r="K46" s="921" t="s">
        <v>36</v>
      </c>
      <c r="L46" s="922"/>
      <c r="M46" s="922"/>
      <c r="N46" s="922"/>
      <c r="O46" s="924"/>
    </row>
    <row r="47" spans="2:15" ht="13.5" thickBot="1">
      <c r="B47" s="10"/>
      <c r="C47" s="11" t="s">
        <v>496</v>
      </c>
      <c r="D47" s="12" t="s">
        <v>37</v>
      </c>
      <c r="E47" s="925" t="s">
        <v>38</v>
      </c>
      <c r="F47" s="926"/>
      <c r="G47" s="927"/>
      <c r="H47" s="925" t="s">
        <v>39</v>
      </c>
      <c r="I47" s="926"/>
      <c r="J47" s="927"/>
      <c r="K47" s="928" t="s">
        <v>40</v>
      </c>
      <c r="L47" s="929"/>
      <c r="M47" s="929"/>
      <c r="N47" s="929"/>
      <c r="O47" s="930"/>
    </row>
    <row r="48" spans="2:15" s="3" customFormat="1" ht="12.75">
      <c r="B48" s="10"/>
      <c r="C48" s="16"/>
      <c r="D48" s="12"/>
      <c r="E48" s="13"/>
      <c r="F48" s="14"/>
      <c r="G48" s="15"/>
      <c r="H48" s="13"/>
      <c r="I48" s="14"/>
      <c r="J48" s="15"/>
      <c r="K48" s="17" t="s">
        <v>41</v>
      </c>
      <c r="L48" s="17" t="s">
        <v>42</v>
      </c>
      <c r="M48" s="17" t="s">
        <v>43</v>
      </c>
      <c r="N48" s="17" t="s">
        <v>44</v>
      </c>
      <c r="O48" s="18" t="s">
        <v>45</v>
      </c>
    </row>
    <row r="49" spans="2:15" ht="12.75">
      <c r="B49" s="19"/>
      <c r="C49" s="20">
        <v>1</v>
      </c>
      <c r="D49" s="21">
        <v>2</v>
      </c>
      <c r="E49" s="22">
        <v>3</v>
      </c>
      <c r="F49" s="22">
        <v>4</v>
      </c>
      <c r="G49" s="22">
        <v>5</v>
      </c>
      <c r="H49" s="22">
        <v>6</v>
      </c>
      <c r="I49" s="22">
        <v>7</v>
      </c>
      <c r="J49" s="22">
        <v>8</v>
      </c>
      <c r="K49" s="22">
        <v>9</v>
      </c>
      <c r="L49" s="22">
        <v>10</v>
      </c>
      <c r="M49" s="22">
        <v>11</v>
      </c>
      <c r="N49" s="22">
        <v>12</v>
      </c>
      <c r="O49" s="20">
        <v>13</v>
      </c>
    </row>
    <row r="50" spans="2:15" ht="12.75">
      <c r="B50" s="23" t="s">
        <v>46</v>
      </c>
      <c r="C50" s="24" t="s">
        <v>47</v>
      </c>
      <c r="D50" s="108"/>
      <c r="E50" s="26"/>
      <c r="F50" s="26"/>
      <c r="G50" s="26"/>
      <c r="H50" s="26"/>
      <c r="I50" s="26"/>
      <c r="J50" s="26"/>
      <c r="K50" s="27"/>
      <c r="L50" s="27"/>
      <c r="M50" s="27"/>
      <c r="N50" s="27"/>
      <c r="O50" s="28"/>
    </row>
    <row r="51" spans="2:15" ht="12.75">
      <c r="B51" s="29">
        <v>1</v>
      </c>
      <c r="C51" s="412" t="s">
        <v>48</v>
      </c>
      <c r="D51" s="30"/>
      <c r="E51" s="32"/>
      <c r="F51" s="33"/>
      <c r="G51" s="34"/>
      <c r="H51" s="35"/>
      <c r="I51" s="36"/>
      <c r="J51" s="37"/>
      <c r="K51" s="38"/>
      <c r="L51" s="38"/>
      <c r="M51" s="38"/>
      <c r="N51" s="38"/>
      <c r="O51" s="39"/>
    </row>
    <row r="52" spans="2:15" ht="12.75">
      <c r="B52" s="29">
        <v>2</v>
      </c>
      <c r="C52" s="40" t="s">
        <v>49</v>
      </c>
      <c r="D52" s="30"/>
      <c r="E52" s="32"/>
      <c r="F52" s="33"/>
      <c r="G52" s="34"/>
      <c r="H52" s="35"/>
      <c r="I52" s="36"/>
      <c r="J52" s="37"/>
      <c r="K52" s="38"/>
      <c r="L52" s="38"/>
      <c r="M52" s="38"/>
      <c r="N52" s="38"/>
      <c r="O52" s="39"/>
    </row>
    <row r="53" spans="2:15" ht="12.75">
      <c r="B53" s="29">
        <v>3</v>
      </c>
      <c r="C53" s="41" t="s">
        <v>50</v>
      </c>
      <c r="D53" s="30"/>
      <c r="E53" s="32"/>
      <c r="F53" s="33"/>
      <c r="G53" s="34"/>
      <c r="H53" s="35"/>
      <c r="I53" s="36"/>
      <c r="J53" s="37"/>
      <c r="K53" s="38"/>
      <c r="L53" s="38"/>
      <c r="M53" s="38"/>
      <c r="N53" s="38"/>
      <c r="O53" s="39"/>
    </row>
    <row r="54" spans="2:15" ht="12.75">
      <c r="B54" s="10">
        <v>4</v>
      </c>
      <c r="C54" s="42" t="s">
        <v>45</v>
      </c>
      <c r="D54" s="43"/>
      <c r="E54" s="45"/>
      <c r="F54" s="46"/>
      <c r="G54" s="47"/>
      <c r="H54" s="48"/>
      <c r="I54" s="49"/>
      <c r="J54" s="50"/>
      <c r="K54" s="51"/>
      <c r="L54" s="51"/>
      <c r="M54" s="52"/>
      <c r="N54" s="52"/>
      <c r="O54" s="53"/>
    </row>
    <row r="55" spans="2:15" ht="12.75">
      <c r="B55" s="54" t="s">
        <v>51</v>
      </c>
      <c r="C55" s="55" t="s">
        <v>52</v>
      </c>
      <c r="D55" s="56"/>
      <c r="E55" s="57"/>
      <c r="F55" s="58"/>
      <c r="G55" s="59"/>
      <c r="H55" s="60"/>
      <c r="I55" s="61"/>
      <c r="J55" s="62"/>
      <c r="K55" s="27"/>
      <c r="L55" s="27"/>
      <c r="M55" s="27"/>
      <c r="N55" s="27"/>
      <c r="O55" s="28"/>
    </row>
    <row r="56" spans="2:15" ht="12.75">
      <c r="B56" s="10">
        <v>5</v>
      </c>
      <c r="C56" s="63" t="s">
        <v>53</v>
      </c>
      <c r="D56" s="30"/>
      <c r="E56" s="32"/>
      <c r="F56" s="33"/>
      <c r="G56" s="34"/>
      <c r="H56" s="32"/>
      <c r="I56" s="33"/>
      <c r="J56" s="34"/>
      <c r="K56" s="38"/>
      <c r="L56" s="38"/>
      <c r="M56" s="38"/>
      <c r="N56" s="38"/>
      <c r="O56" s="39"/>
    </row>
    <row r="57" spans="2:15" ht="12.75">
      <c r="B57" s="10">
        <v>6</v>
      </c>
      <c r="C57" s="63" t="s">
        <v>54</v>
      </c>
      <c r="D57" s="30"/>
      <c r="E57" s="32"/>
      <c r="F57" s="33"/>
      <c r="G57" s="34"/>
      <c r="H57" s="32"/>
      <c r="I57" s="33"/>
      <c r="J57" s="34"/>
      <c r="K57" s="38"/>
      <c r="L57" s="38"/>
      <c r="M57" s="38"/>
      <c r="N57" s="38"/>
      <c r="O57" s="39"/>
    </row>
    <row r="58" spans="2:15" ht="12.75">
      <c r="B58" s="10">
        <v>7</v>
      </c>
      <c r="C58" s="63" t="s">
        <v>55</v>
      </c>
      <c r="D58" s="30"/>
      <c r="E58" s="32"/>
      <c r="F58" s="33"/>
      <c r="G58" s="34"/>
      <c r="H58" s="35"/>
      <c r="I58" s="36"/>
      <c r="J58" s="37"/>
      <c r="K58" s="38"/>
      <c r="L58" s="38"/>
      <c r="M58" s="38"/>
      <c r="N58" s="38"/>
      <c r="O58" s="39"/>
    </row>
    <row r="59" spans="2:15" ht="12.75">
      <c r="B59" s="10">
        <v>8</v>
      </c>
      <c r="C59" s="63" t="s">
        <v>56</v>
      </c>
      <c r="D59" s="30"/>
      <c r="E59" s="32"/>
      <c r="F59" s="33"/>
      <c r="G59" s="34"/>
      <c r="H59" s="35"/>
      <c r="I59" s="36"/>
      <c r="J59" s="37"/>
      <c r="K59" s="38"/>
      <c r="L59" s="38"/>
      <c r="M59" s="38"/>
      <c r="N59" s="38"/>
      <c r="O59" s="39"/>
    </row>
    <row r="60" spans="2:15" ht="12.75">
      <c r="B60" s="10">
        <v>9</v>
      </c>
      <c r="C60" s="64" t="s">
        <v>45</v>
      </c>
      <c r="D60" s="43"/>
      <c r="E60" s="45"/>
      <c r="F60" s="46"/>
      <c r="G60" s="47"/>
      <c r="H60" s="48"/>
      <c r="I60" s="49"/>
      <c r="J60" s="50"/>
      <c r="K60" s="51"/>
      <c r="L60" s="51"/>
      <c r="M60" s="52"/>
      <c r="N60" s="52"/>
      <c r="O60" s="53"/>
    </row>
    <row r="61" spans="2:15" ht="12.75">
      <c r="B61" s="54" t="s">
        <v>57</v>
      </c>
      <c r="C61" s="55" t="s">
        <v>58</v>
      </c>
      <c r="D61" s="65"/>
      <c r="E61" s="66" t="s">
        <v>59</v>
      </c>
      <c r="F61" s="66" t="s">
        <v>60</v>
      </c>
      <c r="G61" s="66" t="s">
        <v>45</v>
      </c>
      <c r="H61" s="66" t="s">
        <v>59</v>
      </c>
      <c r="I61" s="66" t="s">
        <v>60</v>
      </c>
      <c r="J61" s="66" t="s">
        <v>45</v>
      </c>
      <c r="K61" s="66"/>
      <c r="L61" s="66"/>
      <c r="M61" s="67"/>
      <c r="N61" s="67"/>
      <c r="O61" s="68"/>
    </row>
    <row r="62" spans="2:15" ht="12.75">
      <c r="B62" s="10">
        <v>10</v>
      </c>
      <c r="C62" s="63" t="s">
        <v>61</v>
      </c>
      <c r="D62" s="30"/>
      <c r="E62" s="31"/>
      <c r="F62" s="31"/>
      <c r="G62" s="31"/>
      <c r="H62" s="69"/>
      <c r="I62" s="69"/>
      <c r="J62" s="69"/>
      <c r="K62" s="69"/>
      <c r="L62" s="70"/>
      <c r="M62" s="70"/>
      <c r="N62" s="70"/>
      <c r="O62" s="71"/>
    </row>
    <row r="63" spans="2:15" ht="12.75">
      <c r="B63" s="10">
        <v>11</v>
      </c>
      <c r="C63" s="63" t="s">
        <v>62</v>
      </c>
      <c r="D63" s="30"/>
      <c r="E63" s="31"/>
      <c r="F63" s="31"/>
      <c r="G63" s="31"/>
      <c r="H63" s="69"/>
      <c r="I63" s="69"/>
      <c r="J63" s="69"/>
      <c r="K63" s="69"/>
      <c r="L63" s="70"/>
      <c r="M63" s="70"/>
      <c r="N63" s="70"/>
      <c r="O63" s="71"/>
    </row>
    <row r="64" spans="2:15" ht="12.75">
      <c r="B64" s="10">
        <v>12</v>
      </c>
      <c r="C64" s="63" t="s">
        <v>63</v>
      </c>
      <c r="D64" s="30"/>
      <c r="E64" s="31"/>
      <c r="F64" s="31"/>
      <c r="G64" s="31"/>
      <c r="H64" s="69"/>
      <c r="I64" s="69"/>
      <c r="J64" s="69"/>
      <c r="K64" s="69"/>
      <c r="L64" s="70"/>
      <c r="M64" s="70"/>
      <c r="N64" s="70"/>
      <c r="O64" s="71"/>
    </row>
    <row r="65" spans="2:15" ht="12.75">
      <c r="B65" s="10">
        <v>13</v>
      </c>
      <c r="C65" s="63" t="s">
        <v>64</v>
      </c>
      <c r="D65" s="30"/>
      <c r="E65" s="31"/>
      <c r="F65" s="31"/>
      <c r="G65" s="31"/>
      <c r="H65" s="69"/>
      <c r="I65" s="69"/>
      <c r="J65" s="69"/>
      <c r="K65" s="69"/>
      <c r="L65" s="69"/>
      <c r="M65" s="70"/>
      <c r="N65" s="70"/>
      <c r="O65" s="71"/>
    </row>
    <row r="66" spans="2:15" ht="12.75">
      <c r="B66" s="10">
        <v>14</v>
      </c>
      <c r="C66" s="63" t="s">
        <v>65</v>
      </c>
      <c r="D66" s="30"/>
      <c r="E66" s="31"/>
      <c r="F66" s="31"/>
      <c r="G66" s="31"/>
      <c r="H66" s="69"/>
      <c r="I66" s="69"/>
      <c r="J66" s="69"/>
      <c r="K66" s="69"/>
      <c r="L66" s="69"/>
      <c r="M66" s="70"/>
      <c r="N66" s="70"/>
      <c r="O66" s="71"/>
    </row>
    <row r="67" spans="2:15" ht="12.75">
      <c r="B67" s="10">
        <v>15</v>
      </c>
      <c r="C67" s="63" t="s">
        <v>66</v>
      </c>
      <c r="D67" s="30"/>
      <c r="E67" s="31"/>
      <c r="F67" s="31"/>
      <c r="G67" s="31"/>
      <c r="H67" s="69"/>
      <c r="I67" s="69"/>
      <c r="J67" s="69"/>
      <c r="K67" s="69"/>
      <c r="L67" s="69"/>
      <c r="M67" s="70"/>
      <c r="N67" s="70"/>
      <c r="O67" s="71"/>
    </row>
    <row r="68" spans="2:15" ht="12.75">
      <c r="B68" s="10">
        <v>16</v>
      </c>
      <c r="C68" s="72" t="s">
        <v>45</v>
      </c>
      <c r="D68" s="73"/>
      <c r="E68" s="75"/>
      <c r="F68" s="76"/>
      <c r="G68" s="74"/>
      <c r="H68" s="77"/>
      <c r="I68" s="78"/>
      <c r="J68" s="79"/>
      <c r="K68" s="51"/>
      <c r="L68" s="51"/>
      <c r="M68" s="80"/>
      <c r="N68" s="80"/>
      <c r="O68" s="53"/>
    </row>
    <row r="69" spans="2:15" ht="12.75">
      <c r="B69" s="54" t="s">
        <v>67</v>
      </c>
      <c r="C69" s="55"/>
      <c r="D69" s="65"/>
      <c r="E69" s="66" t="s">
        <v>59</v>
      </c>
      <c r="F69" s="66" t="s">
        <v>60</v>
      </c>
      <c r="G69" s="66" t="s">
        <v>45</v>
      </c>
      <c r="H69" s="66" t="s">
        <v>59</v>
      </c>
      <c r="I69" s="66" t="s">
        <v>60</v>
      </c>
      <c r="J69" s="66" t="s">
        <v>45</v>
      </c>
      <c r="K69" s="66"/>
      <c r="L69" s="66"/>
      <c r="M69" s="67"/>
      <c r="N69" s="67"/>
      <c r="O69" s="68"/>
    </row>
    <row r="70" spans="2:15" ht="12.75">
      <c r="B70" s="10">
        <v>17</v>
      </c>
      <c r="C70" s="63" t="s">
        <v>68</v>
      </c>
      <c r="D70" s="30"/>
      <c r="E70" s="31"/>
      <c r="F70" s="31"/>
      <c r="G70" s="31"/>
      <c r="H70" s="31"/>
      <c r="I70" s="31"/>
      <c r="J70" s="31"/>
      <c r="K70" s="69"/>
      <c r="L70" s="70"/>
      <c r="M70" s="70"/>
      <c r="N70" s="70"/>
      <c r="O70" s="71"/>
    </row>
    <row r="71" spans="2:15" ht="12.75">
      <c r="B71" s="81">
        <v>18</v>
      </c>
      <c r="C71" s="82" t="s">
        <v>69</v>
      </c>
      <c r="D71" s="30"/>
      <c r="E71" s="31"/>
      <c r="F71" s="31"/>
      <c r="G71" s="31"/>
      <c r="H71" s="31"/>
      <c r="I71" s="31"/>
      <c r="J71" s="31"/>
      <c r="K71" s="69"/>
      <c r="L71" s="70"/>
      <c r="M71" s="70"/>
      <c r="N71" s="70"/>
      <c r="O71" s="71"/>
    </row>
    <row r="72" spans="2:15" ht="12.75">
      <c r="B72" s="81">
        <v>19</v>
      </c>
      <c r="C72" s="64" t="s">
        <v>70</v>
      </c>
      <c r="D72" s="73"/>
      <c r="E72" s="83"/>
      <c r="F72" s="83"/>
      <c r="G72" s="83"/>
      <c r="H72" s="83"/>
      <c r="I72" s="83"/>
      <c r="J72" s="83"/>
      <c r="K72" s="74"/>
      <c r="L72" s="74"/>
      <c r="M72" s="74"/>
      <c r="N72" s="74"/>
      <c r="O72" s="84"/>
    </row>
    <row r="73" spans="2:15" ht="12.75">
      <c r="B73" s="81"/>
      <c r="C73" s="82" t="s">
        <v>71</v>
      </c>
      <c r="D73" s="85"/>
      <c r="E73" s="87"/>
      <c r="F73" s="87"/>
      <c r="G73" s="31"/>
      <c r="H73" s="87"/>
      <c r="I73" s="87"/>
      <c r="J73" s="87"/>
      <c r="K73" s="87"/>
      <c r="L73" s="87"/>
      <c r="M73" s="87"/>
      <c r="N73" s="87"/>
      <c r="O73" s="87"/>
    </row>
    <row r="74" spans="2:15" ht="12.75">
      <c r="B74" s="81"/>
      <c r="C74" s="82" t="s">
        <v>72</v>
      </c>
      <c r="D74" s="85"/>
      <c r="E74" s="87"/>
      <c r="F74" s="87"/>
      <c r="G74" s="31"/>
      <c r="H74" s="87"/>
      <c r="I74" s="87"/>
      <c r="J74" s="87"/>
      <c r="K74" s="87"/>
      <c r="L74" s="87"/>
      <c r="M74" s="87"/>
      <c r="N74" s="87"/>
      <c r="O74" s="87"/>
    </row>
    <row r="75" spans="2:15" ht="12.75">
      <c r="B75" s="10"/>
      <c r="C75" s="88" t="s">
        <v>73</v>
      </c>
      <c r="D75" s="89"/>
      <c r="E75" s="90"/>
      <c r="F75" s="90"/>
      <c r="G75" s="31"/>
      <c r="H75" s="87"/>
      <c r="I75" s="87"/>
      <c r="J75" s="87"/>
      <c r="K75" s="87"/>
      <c r="L75" s="87"/>
      <c r="M75" s="87"/>
      <c r="N75" s="87"/>
      <c r="O75" s="87"/>
    </row>
    <row r="76" spans="2:15" ht="12.75">
      <c r="B76" s="29">
        <v>20</v>
      </c>
      <c r="C76" s="91" t="s">
        <v>74</v>
      </c>
      <c r="D76" s="4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92"/>
    </row>
    <row r="77" spans="2:15" ht="13.5" thickBot="1">
      <c r="B77" s="93">
        <v>21</v>
      </c>
      <c r="C77" s="94" t="s">
        <v>75</v>
      </c>
      <c r="D77" s="95"/>
      <c r="E77" s="96"/>
      <c r="F77" s="96"/>
      <c r="G77" s="97"/>
      <c r="H77" s="97"/>
      <c r="I77" s="97"/>
      <c r="J77" s="97"/>
      <c r="K77" s="97"/>
      <c r="L77" s="97"/>
      <c r="M77" s="97"/>
      <c r="N77" s="97"/>
      <c r="O77" s="99"/>
    </row>
    <row r="79" spans="2:11" ht="12.75">
      <c r="B79" s="1" t="s">
        <v>76</v>
      </c>
      <c r="C79" s="102" t="s">
        <v>274</v>
      </c>
      <c r="D79" s="103"/>
      <c r="E79" s="104"/>
      <c r="F79" s="104"/>
      <c r="G79" s="105"/>
      <c r="H79" s="105"/>
      <c r="I79" s="101"/>
      <c r="J79" s="100"/>
      <c r="K79" s="101"/>
    </row>
    <row r="80" spans="2:11" ht="12.75">
      <c r="B80" s="544" t="s">
        <v>77</v>
      </c>
      <c r="C80" s="102" t="s">
        <v>524</v>
      </c>
      <c r="D80" s="100"/>
      <c r="E80" s="100"/>
      <c r="F80" s="100"/>
      <c r="G80" s="100"/>
      <c r="H80" s="101"/>
      <c r="I80" s="101"/>
      <c r="J80" s="100"/>
      <c r="K80" s="101"/>
    </row>
    <row r="81" spans="2:11" ht="12.75">
      <c r="B81" s="544"/>
      <c r="C81" s="102"/>
      <c r="D81" s="103"/>
      <c r="E81" s="104"/>
      <c r="F81" s="104"/>
      <c r="G81" s="105"/>
      <c r="H81" s="105"/>
      <c r="I81" s="106"/>
      <c r="J81" s="103"/>
      <c r="K81" s="103"/>
    </row>
    <row r="82" spans="2:3" ht="12.75">
      <c r="B82" s="544"/>
      <c r="C82" s="102"/>
    </row>
  </sheetData>
  <mergeCells count="12">
    <mergeCell ref="E8:G8"/>
    <mergeCell ref="H8:J8"/>
    <mergeCell ref="K8:O8"/>
    <mergeCell ref="E9:G9"/>
    <mergeCell ref="H9:J9"/>
    <mergeCell ref="K9:O9"/>
    <mergeCell ref="E46:G46"/>
    <mergeCell ref="H46:J46"/>
    <mergeCell ref="K46:O46"/>
    <mergeCell ref="E47:G47"/>
    <mergeCell ref="H47:J47"/>
    <mergeCell ref="K47:O47"/>
  </mergeCells>
  <printOptions/>
  <pageMargins left="0.75" right="0.75" top="1" bottom="1" header="0.5" footer="0.5"/>
  <pageSetup fitToHeight="1" fitToWidth="1" horizontalDpi="600" verticalDpi="600" orientation="portrait" paperSize="9" scale="51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7"/>
  <sheetViews>
    <sheetView workbookViewId="0" topLeftCell="A16">
      <selection activeCell="K32" sqref="K32"/>
    </sheetView>
  </sheetViews>
  <sheetFormatPr defaultColWidth="9.140625" defaultRowHeight="12.75"/>
  <cols>
    <col min="1" max="1" width="2.7109375" style="0" customWidth="1"/>
    <col min="2" max="2" width="3.7109375" style="111" customWidth="1"/>
    <col min="3" max="3" width="7.7109375" style="110" customWidth="1"/>
    <col min="4" max="4" width="9.7109375" style="110" customWidth="1"/>
    <col min="5" max="8" width="7.7109375" style="110" customWidth="1"/>
    <col min="9" max="9" width="5.8515625" style="111" customWidth="1"/>
    <col min="10" max="10" width="3.7109375" style="111" customWidth="1"/>
    <col min="11" max="11" width="7.7109375" style="111" customWidth="1"/>
    <col min="12" max="12" width="9.140625" style="111" customWidth="1"/>
    <col min="13" max="16" width="7.7109375" style="111" customWidth="1"/>
    <col min="17" max="17" width="1.7109375" style="111" customWidth="1"/>
    <col min="18" max="18" width="3.7109375" style="111" customWidth="1"/>
    <col min="19" max="24" width="7.7109375" style="111" customWidth="1"/>
  </cols>
  <sheetData>
    <row r="1" ht="15.75">
      <c r="C1" s="441" t="str">
        <f>+UWAGA!B4</f>
        <v>Nazwa OSD</v>
      </c>
    </row>
    <row r="2" ht="12.75">
      <c r="C2" t="str">
        <f>+UWAGA!B5</f>
        <v>Data wniosku</v>
      </c>
    </row>
    <row r="4" spans="2:18" ht="15.75">
      <c r="B4" s="109" t="s">
        <v>425</v>
      </c>
      <c r="J4" s="109"/>
      <c r="R4" s="109"/>
    </row>
    <row r="5" spans="2:18" ht="15.75">
      <c r="B5" s="109"/>
      <c r="J5" s="109"/>
      <c r="R5" s="109"/>
    </row>
    <row r="6" spans="2:18" ht="15.75">
      <c r="B6" s="112" t="s">
        <v>494</v>
      </c>
      <c r="J6" s="109"/>
      <c r="R6" s="109"/>
    </row>
    <row r="7" ht="12.75">
      <c r="B7" s="113"/>
    </row>
    <row r="8" spans="2:21" ht="15.75" thickBot="1">
      <c r="B8" s="114" t="s">
        <v>79</v>
      </c>
      <c r="C8" s="111"/>
      <c r="D8" s="111"/>
      <c r="E8" s="115"/>
      <c r="F8" s="111"/>
      <c r="G8" s="111"/>
      <c r="H8" s="115"/>
      <c r="J8" s="116" t="s">
        <v>80</v>
      </c>
      <c r="M8" s="115"/>
      <c r="R8" s="116" t="s">
        <v>81</v>
      </c>
      <c r="U8" s="115"/>
    </row>
    <row r="9" spans="2:24" ht="15.75">
      <c r="B9" s="117" t="s">
        <v>82</v>
      </c>
      <c r="C9" s="118" t="s">
        <v>83</v>
      </c>
      <c r="D9" s="119" t="s">
        <v>84</v>
      </c>
      <c r="E9" s="120"/>
      <c r="F9" s="121"/>
      <c r="G9" s="121"/>
      <c r="H9" s="122"/>
      <c r="J9" s="117" t="s">
        <v>82</v>
      </c>
      <c r="K9" s="118" t="s">
        <v>83</v>
      </c>
      <c r="L9" s="119" t="s">
        <v>84</v>
      </c>
      <c r="M9" s="120"/>
      <c r="N9" s="121"/>
      <c r="O9" s="121"/>
      <c r="P9" s="122"/>
      <c r="R9" s="123" t="s">
        <v>82</v>
      </c>
      <c r="S9" s="118" t="s">
        <v>83</v>
      </c>
      <c r="T9" s="119" t="s">
        <v>84</v>
      </c>
      <c r="U9" s="120"/>
      <c r="V9" s="121"/>
      <c r="W9" s="121"/>
      <c r="X9" s="122"/>
    </row>
    <row r="10" spans="2:24" ht="13.5" thickBot="1">
      <c r="B10" s="124"/>
      <c r="C10" s="125"/>
      <c r="D10" s="126" t="s">
        <v>85</v>
      </c>
      <c r="E10" s="127" t="s">
        <v>86</v>
      </c>
      <c r="F10" s="127" t="s">
        <v>87</v>
      </c>
      <c r="G10" s="128" t="s">
        <v>88</v>
      </c>
      <c r="H10" s="129" t="s">
        <v>45</v>
      </c>
      <c r="J10" s="124"/>
      <c r="K10" s="125"/>
      <c r="L10" s="126" t="s">
        <v>85</v>
      </c>
      <c r="M10" s="127" t="s">
        <v>86</v>
      </c>
      <c r="N10" s="127" t="s">
        <v>87</v>
      </c>
      <c r="O10" s="128" t="s">
        <v>88</v>
      </c>
      <c r="P10" s="129" t="s">
        <v>45</v>
      </c>
      <c r="R10" s="124"/>
      <c r="S10" s="125"/>
      <c r="T10" s="126" t="s">
        <v>85</v>
      </c>
      <c r="U10" s="127" t="s">
        <v>86</v>
      </c>
      <c r="V10" s="127" t="s">
        <v>87</v>
      </c>
      <c r="W10" s="128" t="s">
        <v>88</v>
      </c>
      <c r="X10" s="129" t="s">
        <v>45</v>
      </c>
    </row>
    <row r="11" spans="2:24" ht="13.5" thickBot="1">
      <c r="B11" s="130">
        <v>1</v>
      </c>
      <c r="C11" s="131">
        <v>2</v>
      </c>
      <c r="D11" s="132">
        <v>3</v>
      </c>
      <c r="E11" s="133">
        <v>4</v>
      </c>
      <c r="F11" s="133">
        <v>5</v>
      </c>
      <c r="G11" s="134">
        <v>6</v>
      </c>
      <c r="H11" s="135">
        <v>7</v>
      </c>
      <c r="J11" s="130">
        <v>1</v>
      </c>
      <c r="K11" s="131">
        <v>2</v>
      </c>
      <c r="L11" s="132">
        <v>3</v>
      </c>
      <c r="M11" s="133">
        <v>4</v>
      </c>
      <c r="N11" s="133">
        <v>5</v>
      </c>
      <c r="O11" s="134">
        <v>6</v>
      </c>
      <c r="P11" s="135">
        <v>7</v>
      </c>
      <c r="R11" s="130">
        <v>1</v>
      </c>
      <c r="S11" s="131">
        <v>2</v>
      </c>
      <c r="T11" s="132">
        <v>3</v>
      </c>
      <c r="U11" s="133">
        <v>4</v>
      </c>
      <c r="V11" s="133">
        <v>5</v>
      </c>
      <c r="W11" s="134">
        <v>6</v>
      </c>
      <c r="X11" s="135">
        <v>7</v>
      </c>
    </row>
    <row r="12" spans="2:24" ht="12.75">
      <c r="B12" s="136">
        <v>1</v>
      </c>
      <c r="C12" s="137" t="s">
        <v>48</v>
      </c>
      <c r="D12" s="413"/>
      <c r="E12" s="138"/>
      <c r="F12" s="138"/>
      <c r="G12" s="144"/>
      <c r="H12" s="414">
        <f aca="true" t="shared" si="0" ref="H12:H27">SUM(D12:F12)</f>
        <v>0</v>
      </c>
      <c r="I12" s="415"/>
      <c r="J12" s="416">
        <v>1</v>
      </c>
      <c r="K12" s="417" t="s">
        <v>48</v>
      </c>
      <c r="L12" s="413"/>
      <c r="M12" s="138"/>
      <c r="N12" s="138"/>
      <c r="O12" s="144"/>
      <c r="P12" s="414">
        <f>SUM(L12:N12)</f>
        <v>0</v>
      </c>
      <c r="Q12" s="415"/>
      <c r="R12" s="416">
        <v>1</v>
      </c>
      <c r="S12" s="417" t="s">
        <v>48</v>
      </c>
      <c r="T12" s="413"/>
      <c r="U12" s="138"/>
      <c r="V12" s="138"/>
      <c r="W12" s="144"/>
      <c r="X12" s="414">
        <f>SUM(T12:V12)</f>
        <v>0</v>
      </c>
    </row>
    <row r="13" spans="2:24" ht="12.75">
      <c r="B13" s="140">
        <v>2</v>
      </c>
      <c r="C13" s="141" t="s">
        <v>89</v>
      </c>
      <c r="D13" s="142"/>
      <c r="E13" s="143"/>
      <c r="F13" s="143"/>
      <c r="G13" s="144"/>
      <c r="H13" s="145">
        <f t="shared" si="0"/>
        <v>0</v>
      </c>
      <c r="J13" s="140">
        <v>2</v>
      </c>
      <c r="K13" s="141" t="s">
        <v>89</v>
      </c>
      <c r="L13" s="142"/>
      <c r="M13" s="143"/>
      <c r="N13" s="143"/>
      <c r="O13" s="144"/>
      <c r="P13" s="145">
        <f aca="true" t="shared" si="1" ref="P13:P27">SUM(L13:N13)</f>
        <v>0</v>
      </c>
      <c r="R13" s="140">
        <v>2</v>
      </c>
      <c r="S13" s="141" t="s">
        <v>89</v>
      </c>
      <c r="T13" s="142"/>
      <c r="U13" s="143"/>
      <c r="V13" s="143"/>
      <c r="W13" s="144"/>
      <c r="X13" s="145">
        <f aca="true" t="shared" si="2" ref="X13:X28">H13+P13</f>
        <v>0</v>
      </c>
    </row>
    <row r="14" spans="2:24" ht="12.75">
      <c r="B14" s="146">
        <v>3</v>
      </c>
      <c r="C14" s="147" t="s">
        <v>53</v>
      </c>
      <c r="D14" s="148"/>
      <c r="E14" s="138"/>
      <c r="F14" s="138"/>
      <c r="G14" s="144"/>
      <c r="H14" s="149">
        <f t="shared" si="0"/>
        <v>0</v>
      </c>
      <c r="J14" s="146">
        <v>3</v>
      </c>
      <c r="K14" s="147" t="s">
        <v>53</v>
      </c>
      <c r="L14" s="148"/>
      <c r="M14" s="138"/>
      <c r="N14" s="138"/>
      <c r="O14" s="144"/>
      <c r="P14" s="149">
        <f t="shared" si="1"/>
        <v>0</v>
      </c>
      <c r="R14" s="146">
        <v>3</v>
      </c>
      <c r="S14" s="147" t="s">
        <v>53</v>
      </c>
      <c r="T14" s="148"/>
      <c r="U14" s="138"/>
      <c r="V14" s="138"/>
      <c r="W14" s="144"/>
      <c r="X14" s="149">
        <f t="shared" si="2"/>
        <v>0</v>
      </c>
    </row>
    <row r="15" spans="2:24" ht="12.75">
      <c r="B15" s="146">
        <v>4</v>
      </c>
      <c r="C15" s="147" t="s">
        <v>54</v>
      </c>
      <c r="D15" s="148"/>
      <c r="E15" s="138"/>
      <c r="F15" s="138"/>
      <c r="G15" s="144"/>
      <c r="H15" s="149">
        <f t="shared" si="0"/>
        <v>0</v>
      </c>
      <c r="J15" s="146">
        <v>4</v>
      </c>
      <c r="K15" s="147" t="s">
        <v>54</v>
      </c>
      <c r="L15" s="148"/>
      <c r="M15" s="138"/>
      <c r="N15" s="138"/>
      <c r="O15" s="144"/>
      <c r="P15" s="149">
        <f t="shared" si="1"/>
        <v>0</v>
      </c>
      <c r="R15" s="146">
        <v>4</v>
      </c>
      <c r="S15" s="147" t="s">
        <v>54</v>
      </c>
      <c r="T15" s="148"/>
      <c r="U15" s="138"/>
      <c r="V15" s="138"/>
      <c r="W15" s="144"/>
      <c r="X15" s="149">
        <f t="shared" si="2"/>
        <v>0</v>
      </c>
    </row>
    <row r="16" spans="2:24" ht="12.75">
      <c r="B16" s="146">
        <v>5</v>
      </c>
      <c r="C16" s="147" t="s">
        <v>55</v>
      </c>
      <c r="D16" s="148"/>
      <c r="E16" s="150"/>
      <c r="F16" s="138"/>
      <c r="G16" s="144"/>
      <c r="H16" s="149">
        <f t="shared" si="0"/>
        <v>0</v>
      </c>
      <c r="J16" s="146">
        <v>5</v>
      </c>
      <c r="K16" s="147" t="s">
        <v>55</v>
      </c>
      <c r="L16" s="148"/>
      <c r="M16" s="150"/>
      <c r="N16" s="138"/>
      <c r="O16" s="144"/>
      <c r="P16" s="149">
        <f t="shared" si="1"/>
        <v>0</v>
      </c>
      <c r="R16" s="146">
        <v>5</v>
      </c>
      <c r="S16" s="147" t="s">
        <v>55</v>
      </c>
      <c r="T16" s="148"/>
      <c r="U16" s="150"/>
      <c r="V16" s="138"/>
      <c r="W16" s="144"/>
      <c r="X16" s="149">
        <f t="shared" si="2"/>
        <v>0</v>
      </c>
    </row>
    <row r="17" spans="2:24" ht="12.75">
      <c r="B17" s="146">
        <v>6</v>
      </c>
      <c r="C17" s="147" t="s">
        <v>90</v>
      </c>
      <c r="D17" s="148"/>
      <c r="E17" s="150"/>
      <c r="F17" s="150"/>
      <c r="G17" s="144"/>
      <c r="H17" s="149">
        <f t="shared" si="0"/>
        <v>0</v>
      </c>
      <c r="J17" s="146">
        <v>6</v>
      </c>
      <c r="K17" s="147" t="s">
        <v>90</v>
      </c>
      <c r="L17" s="148"/>
      <c r="M17" s="150"/>
      <c r="N17" s="150"/>
      <c r="O17" s="144"/>
      <c r="P17" s="149">
        <f t="shared" si="1"/>
        <v>0</v>
      </c>
      <c r="R17" s="146">
        <v>6</v>
      </c>
      <c r="S17" s="147" t="s">
        <v>90</v>
      </c>
      <c r="T17" s="148"/>
      <c r="U17" s="150"/>
      <c r="V17" s="150"/>
      <c r="W17" s="144"/>
      <c r="X17" s="149">
        <f t="shared" si="2"/>
        <v>0</v>
      </c>
    </row>
    <row r="18" spans="2:24" ht="12.75">
      <c r="B18" s="146">
        <v>7</v>
      </c>
      <c r="C18" s="147" t="s">
        <v>64</v>
      </c>
      <c r="D18" s="148"/>
      <c r="E18" s="138"/>
      <c r="F18" s="138"/>
      <c r="G18" s="144"/>
      <c r="H18" s="149">
        <f t="shared" si="0"/>
        <v>0</v>
      </c>
      <c r="J18" s="146">
        <v>7</v>
      </c>
      <c r="K18" s="147" t="s">
        <v>64</v>
      </c>
      <c r="L18" s="148"/>
      <c r="M18" s="138"/>
      <c r="N18" s="138"/>
      <c r="O18" s="144"/>
      <c r="P18" s="149">
        <f t="shared" si="1"/>
        <v>0</v>
      </c>
      <c r="R18" s="146">
        <v>7</v>
      </c>
      <c r="S18" s="147" t="s">
        <v>64</v>
      </c>
      <c r="T18" s="148"/>
      <c r="U18" s="138"/>
      <c r="V18" s="138"/>
      <c r="W18" s="144"/>
      <c r="X18" s="149">
        <f t="shared" si="2"/>
        <v>0</v>
      </c>
    </row>
    <row r="19" spans="2:24" ht="12.75">
      <c r="B19" s="146">
        <v>8</v>
      </c>
      <c r="C19" s="147" t="s">
        <v>91</v>
      </c>
      <c r="D19" s="148"/>
      <c r="E19" s="150"/>
      <c r="F19" s="138"/>
      <c r="G19" s="144"/>
      <c r="H19" s="149">
        <f t="shared" si="0"/>
        <v>0</v>
      </c>
      <c r="J19" s="146">
        <v>8</v>
      </c>
      <c r="K19" s="147" t="s">
        <v>91</v>
      </c>
      <c r="L19" s="148"/>
      <c r="M19" s="150"/>
      <c r="N19" s="138"/>
      <c r="O19" s="144"/>
      <c r="P19" s="149">
        <f t="shared" si="1"/>
        <v>0</v>
      </c>
      <c r="R19" s="146">
        <v>8</v>
      </c>
      <c r="S19" s="147" t="s">
        <v>91</v>
      </c>
      <c r="T19" s="148"/>
      <c r="U19" s="150"/>
      <c r="V19" s="138"/>
      <c r="W19" s="144"/>
      <c r="X19" s="149">
        <f t="shared" si="2"/>
        <v>0</v>
      </c>
    </row>
    <row r="20" spans="2:24" ht="12.75">
      <c r="B20" s="146">
        <v>9</v>
      </c>
      <c r="C20" s="147" t="s">
        <v>92</v>
      </c>
      <c r="D20" s="148"/>
      <c r="E20" s="150"/>
      <c r="F20" s="151"/>
      <c r="G20" s="152"/>
      <c r="H20" s="149">
        <f t="shared" si="0"/>
        <v>0</v>
      </c>
      <c r="J20" s="146">
        <v>9</v>
      </c>
      <c r="K20" s="147" t="s">
        <v>92</v>
      </c>
      <c r="L20" s="148"/>
      <c r="M20" s="150"/>
      <c r="N20" s="151"/>
      <c r="O20" s="152"/>
      <c r="P20" s="149">
        <f t="shared" si="1"/>
        <v>0</v>
      </c>
      <c r="R20" s="146">
        <v>9</v>
      </c>
      <c r="S20" s="147" t="s">
        <v>92</v>
      </c>
      <c r="T20" s="148"/>
      <c r="U20" s="150"/>
      <c r="V20" s="151"/>
      <c r="W20" s="152"/>
      <c r="X20" s="149">
        <f t="shared" si="2"/>
        <v>0</v>
      </c>
    </row>
    <row r="21" spans="2:24" ht="12.75">
      <c r="B21" s="146">
        <v>10</v>
      </c>
      <c r="C21" s="147" t="s">
        <v>61</v>
      </c>
      <c r="D21" s="148"/>
      <c r="E21" s="138"/>
      <c r="F21" s="138"/>
      <c r="G21" s="144"/>
      <c r="H21" s="149">
        <f t="shared" si="0"/>
        <v>0</v>
      </c>
      <c r="J21" s="146">
        <v>10</v>
      </c>
      <c r="K21" s="147" t="s">
        <v>61</v>
      </c>
      <c r="L21" s="148"/>
      <c r="M21" s="138"/>
      <c r="N21" s="138"/>
      <c r="O21" s="144"/>
      <c r="P21" s="149">
        <f t="shared" si="1"/>
        <v>0</v>
      </c>
      <c r="R21" s="146">
        <v>10</v>
      </c>
      <c r="S21" s="147" t="s">
        <v>61</v>
      </c>
      <c r="T21" s="148"/>
      <c r="U21" s="138"/>
      <c r="V21" s="138"/>
      <c r="W21" s="144"/>
      <c r="X21" s="149">
        <f t="shared" si="2"/>
        <v>0</v>
      </c>
    </row>
    <row r="22" spans="2:24" ht="12.75">
      <c r="B22" s="146">
        <v>11</v>
      </c>
      <c r="C22" s="147" t="s">
        <v>93</v>
      </c>
      <c r="D22" s="148"/>
      <c r="E22" s="150"/>
      <c r="F22" s="138"/>
      <c r="G22" s="144"/>
      <c r="H22" s="149">
        <f t="shared" si="0"/>
        <v>0</v>
      </c>
      <c r="J22" s="146">
        <v>11</v>
      </c>
      <c r="K22" s="147" t="s">
        <v>93</v>
      </c>
      <c r="L22" s="148"/>
      <c r="M22" s="150"/>
      <c r="N22" s="138"/>
      <c r="O22" s="144"/>
      <c r="P22" s="149">
        <f t="shared" si="1"/>
        <v>0</v>
      </c>
      <c r="R22" s="146">
        <v>11</v>
      </c>
      <c r="S22" s="147" t="s">
        <v>93</v>
      </c>
      <c r="T22" s="148"/>
      <c r="U22" s="150"/>
      <c r="V22" s="138"/>
      <c r="W22" s="144"/>
      <c r="X22" s="149">
        <f t="shared" si="2"/>
        <v>0</v>
      </c>
    </row>
    <row r="23" spans="2:24" ht="12.75">
      <c r="B23" s="146">
        <v>12</v>
      </c>
      <c r="C23" s="147" t="s">
        <v>94</v>
      </c>
      <c r="D23" s="148"/>
      <c r="E23" s="150"/>
      <c r="F23" s="151"/>
      <c r="G23" s="152"/>
      <c r="H23" s="149">
        <f t="shared" si="0"/>
        <v>0</v>
      </c>
      <c r="J23" s="146">
        <v>12</v>
      </c>
      <c r="K23" s="147" t="s">
        <v>94</v>
      </c>
      <c r="L23" s="148"/>
      <c r="M23" s="150"/>
      <c r="N23" s="151"/>
      <c r="O23" s="152"/>
      <c r="P23" s="149">
        <f t="shared" si="1"/>
        <v>0</v>
      </c>
      <c r="R23" s="146">
        <v>12</v>
      </c>
      <c r="S23" s="147" t="s">
        <v>94</v>
      </c>
      <c r="T23" s="148"/>
      <c r="U23" s="150"/>
      <c r="V23" s="151"/>
      <c r="W23" s="152"/>
      <c r="X23" s="149">
        <f t="shared" si="2"/>
        <v>0</v>
      </c>
    </row>
    <row r="24" spans="2:24" ht="12.75">
      <c r="B24" s="146">
        <v>13</v>
      </c>
      <c r="C24" s="147" t="s">
        <v>68</v>
      </c>
      <c r="D24" s="148"/>
      <c r="E24" s="138"/>
      <c r="F24" s="138"/>
      <c r="G24" s="144"/>
      <c r="H24" s="149">
        <f t="shared" si="0"/>
        <v>0</v>
      </c>
      <c r="J24" s="146">
        <v>13</v>
      </c>
      <c r="K24" s="147" t="s">
        <v>68</v>
      </c>
      <c r="L24" s="148"/>
      <c r="M24" s="138"/>
      <c r="N24" s="138"/>
      <c r="O24" s="144"/>
      <c r="P24" s="149">
        <f t="shared" si="1"/>
        <v>0</v>
      </c>
      <c r="R24" s="146">
        <v>13</v>
      </c>
      <c r="S24" s="147" t="s">
        <v>68</v>
      </c>
      <c r="T24" s="148"/>
      <c r="U24" s="138"/>
      <c r="V24" s="138"/>
      <c r="W24" s="144"/>
      <c r="X24" s="149">
        <f t="shared" si="2"/>
        <v>0</v>
      </c>
    </row>
    <row r="25" spans="2:24" ht="12.75">
      <c r="B25" s="146">
        <v>14</v>
      </c>
      <c r="C25" s="147" t="s">
        <v>69</v>
      </c>
      <c r="D25" s="148"/>
      <c r="E25" s="150"/>
      <c r="F25" s="151"/>
      <c r="G25" s="152"/>
      <c r="H25" s="149">
        <f t="shared" si="0"/>
        <v>0</v>
      </c>
      <c r="J25" s="146">
        <v>14</v>
      </c>
      <c r="K25" s="147" t="s">
        <v>69</v>
      </c>
      <c r="L25" s="148"/>
      <c r="M25" s="150"/>
      <c r="N25" s="151"/>
      <c r="O25" s="152"/>
      <c r="P25" s="149">
        <f t="shared" si="1"/>
        <v>0</v>
      </c>
      <c r="R25" s="146">
        <v>14</v>
      </c>
      <c r="S25" s="147" t="s">
        <v>69</v>
      </c>
      <c r="T25" s="148"/>
      <c r="U25" s="150"/>
      <c r="V25" s="151"/>
      <c r="W25" s="152"/>
      <c r="X25" s="149">
        <f t="shared" si="2"/>
        <v>0</v>
      </c>
    </row>
    <row r="26" spans="2:24" ht="12.75">
      <c r="B26" s="146">
        <v>15</v>
      </c>
      <c r="C26" s="147" t="s">
        <v>95</v>
      </c>
      <c r="D26" s="148"/>
      <c r="E26" s="151"/>
      <c r="F26" s="151"/>
      <c r="G26" s="152"/>
      <c r="H26" s="149">
        <f t="shared" si="0"/>
        <v>0</v>
      </c>
      <c r="J26" s="146">
        <v>15</v>
      </c>
      <c r="K26" s="147" t="s">
        <v>95</v>
      </c>
      <c r="L26" s="148"/>
      <c r="M26" s="151"/>
      <c r="N26" s="151"/>
      <c r="O26" s="152"/>
      <c r="P26" s="149">
        <f t="shared" si="1"/>
        <v>0</v>
      </c>
      <c r="R26" s="146">
        <v>15</v>
      </c>
      <c r="S26" s="147" t="s">
        <v>95</v>
      </c>
      <c r="T26" s="148"/>
      <c r="U26" s="151"/>
      <c r="V26" s="151"/>
      <c r="W26" s="152"/>
      <c r="X26" s="149">
        <f t="shared" si="2"/>
        <v>0</v>
      </c>
    </row>
    <row r="27" spans="2:24" ht="12.75">
      <c r="B27" s="146">
        <v>16</v>
      </c>
      <c r="C27" s="147" t="s">
        <v>96</v>
      </c>
      <c r="D27" s="148"/>
      <c r="E27" s="138"/>
      <c r="F27" s="138"/>
      <c r="G27" s="144"/>
      <c r="H27" s="149">
        <f t="shared" si="0"/>
        <v>0</v>
      </c>
      <c r="J27" s="146">
        <v>16</v>
      </c>
      <c r="K27" s="147" t="s">
        <v>96</v>
      </c>
      <c r="L27" s="148"/>
      <c r="M27" s="138"/>
      <c r="N27" s="138"/>
      <c r="O27" s="144"/>
      <c r="P27" s="149">
        <f t="shared" si="1"/>
        <v>0</v>
      </c>
      <c r="R27" s="146">
        <v>16</v>
      </c>
      <c r="S27" s="147" t="s">
        <v>96</v>
      </c>
      <c r="T27" s="148"/>
      <c r="U27" s="138"/>
      <c r="V27" s="138"/>
      <c r="W27" s="144"/>
      <c r="X27" s="149">
        <f t="shared" si="2"/>
        <v>0</v>
      </c>
    </row>
    <row r="28" spans="2:24" ht="13.5" thickBot="1">
      <c r="B28" s="153">
        <v>17</v>
      </c>
      <c r="C28" s="154" t="s">
        <v>45</v>
      </c>
      <c r="D28" s="155">
        <f>SUM(D12:D27)</f>
        <v>0</v>
      </c>
      <c r="E28" s="156">
        <f>SUM(E12:E27)</f>
        <v>0</v>
      </c>
      <c r="F28" s="156">
        <f>SUM(F12:F27)</f>
        <v>0</v>
      </c>
      <c r="G28" s="157"/>
      <c r="H28" s="158">
        <f>SUM(H12:H27)</f>
        <v>0</v>
      </c>
      <c r="J28" s="153">
        <v>17</v>
      </c>
      <c r="K28" s="154" t="s">
        <v>45</v>
      </c>
      <c r="L28" s="155">
        <f>SUM(L12:L27)</f>
        <v>0</v>
      </c>
      <c r="M28" s="156">
        <f>SUM(M12:M27)</f>
        <v>0</v>
      </c>
      <c r="N28" s="156">
        <f>SUM(N12:N27)</f>
        <v>0</v>
      </c>
      <c r="O28" s="157"/>
      <c r="P28" s="158">
        <f>SUM(P12:P27)</f>
        <v>0</v>
      </c>
      <c r="R28" s="153">
        <v>17</v>
      </c>
      <c r="S28" s="154" t="s">
        <v>45</v>
      </c>
      <c r="T28" s="155">
        <f>D28+L28</f>
        <v>0</v>
      </c>
      <c r="U28" s="156">
        <f>E28+M28</f>
        <v>0</v>
      </c>
      <c r="V28" s="156">
        <f>F28+N28</f>
        <v>0</v>
      </c>
      <c r="W28" s="157"/>
      <c r="X28" s="158">
        <f t="shared" si="2"/>
        <v>0</v>
      </c>
    </row>
    <row r="30" spans="2:18" ht="15.75">
      <c r="B30" s="109"/>
      <c r="J30" s="109"/>
      <c r="R30" s="109"/>
    </row>
    <row r="31" spans="2:18" ht="15.75">
      <c r="B31" s="109"/>
      <c r="C31" s="109" t="s">
        <v>495</v>
      </c>
      <c r="J31" s="109"/>
      <c r="R31" s="109"/>
    </row>
    <row r="32" spans="2:18" ht="15.75">
      <c r="B32" s="109"/>
      <c r="J32" s="109"/>
      <c r="R32" s="109"/>
    </row>
    <row r="33" spans="2:21" ht="15.75" thickBot="1">
      <c r="B33" s="114" t="s">
        <v>79</v>
      </c>
      <c r="C33" s="111"/>
      <c r="D33" s="111"/>
      <c r="E33" s="115"/>
      <c r="F33" s="111"/>
      <c r="G33" s="111"/>
      <c r="H33" s="115"/>
      <c r="J33" s="116" t="s">
        <v>80</v>
      </c>
      <c r="M33" s="115"/>
      <c r="R33" s="116" t="s">
        <v>81</v>
      </c>
      <c r="U33" s="115"/>
    </row>
    <row r="34" spans="2:24" ht="15.75">
      <c r="B34" s="117" t="s">
        <v>82</v>
      </c>
      <c r="C34" s="118" t="s">
        <v>83</v>
      </c>
      <c r="D34" s="119" t="s">
        <v>84</v>
      </c>
      <c r="E34" s="120"/>
      <c r="F34" s="121"/>
      <c r="G34" s="121"/>
      <c r="H34" s="122"/>
      <c r="J34" s="117" t="s">
        <v>82</v>
      </c>
      <c r="K34" s="118" t="s">
        <v>83</v>
      </c>
      <c r="L34" s="119" t="s">
        <v>84</v>
      </c>
      <c r="M34" s="120"/>
      <c r="N34" s="121"/>
      <c r="O34" s="121"/>
      <c r="P34" s="122"/>
      <c r="R34" s="123" t="s">
        <v>82</v>
      </c>
      <c r="S34" s="118" t="s">
        <v>83</v>
      </c>
      <c r="T34" s="119" t="s">
        <v>84</v>
      </c>
      <c r="U34" s="120"/>
      <c r="V34" s="121"/>
      <c r="W34" s="121"/>
      <c r="X34" s="122"/>
    </row>
    <row r="35" spans="2:24" ht="13.5" thickBot="1">
      <c r="B35" s="124"/>
      <c r="C35" s="125"/>
      <c r="D35" s="126" t="s">
        <v>85</v>
      </c>
      <c r="E35" s="127" t="s">
        <v>86</v>
      </c>
      <c r="F35" s="127" t="s">
        <v>87</v>
      </c>
      <c r="G35" s="128" t="s">
        <v>88</v>
      </c>
      <c r="H35" s="129" t="s">
        <v>45</v>
      </c>
      <c r="J35" s="124"/>
      <c r="K35" s="125"/>
      <c r="L35" s="126" t="s">
        <v>85</v>
      </c>
      <c r="M35" s="127" t="s">
        <v>86</v>
      </c>
      <c r="N35" s="127" t="s">
        <v>87</v>
      </c>
      <c r="O35" s="128" t="s">
        <v>88</v>
      </c>
      <c r="P35" s="129" t="s">
        <v>45</v>
      </c>
      <c r="R35" s="124"/>
      <c r="S35" s="125"/>
      <c r="T35" s="126" t="s">
        <v>85</v>
      </c>
      <c r="U35" s="127" t="s">
        <v>86</v>
      </c>
      <c r="V35" s="127" t="s">
        <v>87</v>
      </c>
      <c r="W35" s="128" t="s">
        <v>88</v>
      </c>
      <c r="X35" s="129" t="s">
        <v>45</v>
      </c>
    </row>
    <row r="36" spans="2:24" ht="13.5" thickBot="1">
      <c r="B36" s="130">
        <v>1</v>
      </c>
      <c r="C36" s="131">
        <v>2</v>
      </c>
      <c r="D36" s="132">
        <v>3</v>
      </c>
      <c r="E36" s="133">
        <v>4</v>
      </c>
      <c r="F36" s="133">
        <v>5</v>
      </c>
      <c r="G36" s="134">
        <v>6</v>
      </c>
      <c r="H36" s="135">
        <v>7</v>
      </c>
      <c r="J36" s="130">
        <v>1</v>
      </c>
      <c r="K36" s="131">
        <v>2</v>
      </c>
      <c r="L36" s="132">
        <v>3</v>
      </c>
      <c r="M36" s="133">
        <v>4</v>
      </c>
      <c r="N36" s="133">
        <v>5</v>
      </c>
      <c r="O36" s="134">
        <v>6</v>
      </c>
      <c r="P36" s="135">
        <v>7</v>
      </c>
      <c r="R36" s="130">
        <v>1</v>
      </c>
      <c r="S36" s="131">
        <v>2</v>
      </c>
      <c r="T36" s="132">
        <v>3</v>
      </c>
      <c r="U36" s="133">
        <v>4</v>
      </c>
      <c r="V36" s="133">
        <v>5</v>
      </c>
      <c r="W36" s="134">
        <v>6</v>
      </c>
      <c r="X36" s="135">
        <v>7</v>
      </c>
    </row>
    <row r="37" spans="2:24" ht="12.75">
      <c r="B37" s="136">
        <v>1</v>
      </c>
      <c r="C37" s="137" t="s">
        <v>48</v>
      </c>
      <c r="D37" s="413"/>
      <c r="E37" s="138"/>
      <c r="F37" s="138"/>
      <c r="G37" s="139"/>
      <c r="H37" s="414">
        <f aca="true" t="shared" si="3" ref="H37:H52">SUM(D37:F37)</f>
        <v>0</v>
      </c>
      <c r="J37" s="136">
        <v>1</v>
      </c>
      <c r="K37" s="137" t="s">
        <v>48</v>
      </c>
      <c r="L37" s="413"/>
      <c r="M37" s="138"/>
      <c r="N37" s="138"/>
      <c r="O37" s="139"/>
      <c r="P37" s="414">
        <f aca="true" t="shared" si="4" ref="P37:P52">SUM(L37:N37)</f>
        <v>0</v>
      </c>
      <c r="R37" s="136">
        <v>1</v>
      </c>
      <c r="S37" s="137" t="s">
        <v>48</v>
      </c>
      <c r="T37" s="413"/>
      <c r="U37" s="138"/>
      <c r="V37" s="138"/>
      <c r="W37" s="138"/>
      <c r="X37" s="414">
        <f aca="true" t="shared" si="5" ref="X37:X53">H37+P37</f>
        <v>0</v>
      </c>
    </row>
    <row r="38" spans="2:24" ht="12.75">
      <c r="B38" s="140">
        <v>2</v>
      </c>
      <c r="C38" s="141" t="s">
        <v>89</v>
      </c>
      <c r="D38" s="142"/>
      <c r="E38" s="143"/>
      <c r="F38" s="143"/>
      <c r="G38" s="144"/>
      <c r="H38" s="145">
        <f t="shared" si="3"/>
        <v>0</v>
      </c>
      <c r="J38" s="140">
        <v>2</v>
      </c>
      <c r="K38" s="141" t="s">
        <v>89</v>
      </c>
      <c r="L38" s="142"/>
      <c r="M38" s="143"/>
      <c r="N38" s="143"/>
      <c r="O38" s="138"/>
      <c r="P38" s="145">
        <f t="shared" si="4"/>
        <v>0</v>
      </c>
      <c r="R38" s="140">
        <v>2</v>
      </c>
      <c r="S38" s="141" t="s">
        <v>89</v>
      </c>
      <c r="T38" s="142"/>
      <c r="U38" s="143"/>
      <c r="V38" s="143"/>
      <c r="W38" s="138"/>
      <c r="X38" s="145">
        <f t="shared" si="5"/>
        <v>0</v>
      </c>
    </row>
    <row r="39" spans="2:24" ht="12.75">
      <c r="B39" s="146">
        <v>3</v>
      </c>
      <c r="C39" s="147" t="s">
        <v>53</v>
      </c>
      <c r="D39" s="148"/>
      <c r="E39" s="138"/>
      <c r="F39" s="138"/>
      <c r="G39" s="144"/>
      <c r="H39" s="149">
        <f t="shared" si="3"/>
        <v>0</v>
      </c>
      <c r="J39" s="146">
        <v>3</v>
      </c>
      <c r="K39" s="147" t="s">
        <v>53</v>
      </c>
      <c r="L39" s="148"/>
      <c r="M39" s="138"/>
      <c r="N39" s="138"/>
      <c r="O39" s="138"/>
      <c r="P39" s="149">
        <f t="shared" si="4"/>
        <v>0</v>
      </c>
      <c r="R39" s="146">
        <v>3</v>
      </c>
      <c r="S39" s="147" t="s">
        <v>53</v>
      </c>
      <c r="T39" s="148"/>
      <c r="U39" s="138"/>
      <c r="V39" s="138"/>
      <c r="W39" s="138"/>
      <c r="X39" s="149">
        <f t="shared" si="5"/>
        <v>0</v>
      </c>
    </row>
    <row r="40" spans="2:24" ht="12.75">
      <c r="B40" s="146">
        <v>4</v>
      </c>
      <c r="C40" s="147" t="s">
        <v>54</v>
      </c>
      <c r="D40" s="148"/>
      <c r="E40" s="138"/>
      <c r="F40" s="138"/>
      <c r="G40" s="144"/>
      <c r="H40" s="149">
        <f t="shared" si="3"/>
        <v>0</v>
      </c>
      <c r="J40" s="146">
        <v>4</v>
      </c>
      <c r="K40" s="147" t="s">
        <v>54</v>
      </c>
      <c r="L40" s="148"/>
      <c r="M40" s="138"/>
      <c r="N40" s="138"/>
      <c r="O40" s="138"/>
      <c r="P40" s="149">
        <f t="shared" si="4"/>
        <v>0</v>
      </c>
      <c r="R40" s="146">
        <v>4</v>
      </c>
      <c r="S40" s="147" t="s">
        <v>54</v>
      </c>
      <c r="T40" s="148"/>
      <c r="U40" s="138"/>
      <c r="V40" s="138"/>
      <c r="W40" s="138"/>
      <c r="X40" s="149">
        <f t="shared" si="5"/>
        <v>0</v>
      </c>
    </row>
    <row r="41" spans="2:24" ht="12.75">
      <c r="B41" s="146">
        <v>5</v>
      </c>
      <c r="C41" s="147" t="s">
        <v>55</v>
      </c>
      <c r="D41" s="148"/>
      <c r="E41" s="150"/>
      <c r="F41" s="138"/>
      <c r="G41" s="144"/>
      <c r="H41" s="149">
        <f t="shared" si="3"/>
        <v>0</v>
      </c>
      <c r="J41" s="146">
        <v>5</v>
      </c>
      <c r="K41" s="147" t="s">
        <v>55</v>
      </c>
      <c r="L41" s="148"/>
      <c r="M41" s="150"/>
      <c r="N41" s="138"/>
      <c r="O41" s="138"/>
      <c r="P41" s="149">
        <f t="shared" si="4"/>
        <v>0</v>
      </c>
      <c r="R41" s="146">
        <v>5</v>
      </c>
      <c r="S41" s="147" t="s">
        <v>55</v>
      </c>
      <c r="T41" s="148"/>
      <c r="U41" s="150"/>
      <c r="V41" s="138"/>
      <c r="W41" s="138"/>
      <c r="X41" s="149">
        <f t="shared" si="5"/>
        <v>0</v>
      </c>
    </row>
    <row r="42" spans="2:24" ht="12.75">
      <c r="B42" s="146">
        <v>6</v>
      </c>
      <c r="C42" s="147" t="s">
        <v>90</v>
      </c>
      <c r="D42" s="148"/>
      <c r="E42" s="150"/>
      <c r="F42" s="150"/>
      <c r="G42" s="144"/>
      <c r="H42" s="149">
        <f t="shared" si="3"/>
        <v>0</v>
      </c>
      <c r="J42" s="146">
        <v>6</v>
      </c>
      <c r="K42" s="147" t="s">
        <v>90</v>
      </c>
      <c r="L42" s="148"/>
      <c r="M42" s="150"/>
      <c r="N42" s="150"/>
      <c r="O42" s="138"/>
      <c r="P42" s="149">
        <f t="shared" si="4"/>
        <v>0</v>
      </c>
      <c r="R42" s="146">
        <v>6</v>
      </c>
      <c r="S42" s="147" t="s">
        <v>90</v>
      </c>
      <c r="T42" s="148"/>
      <c r="U42" s="150"/>
      <c r="V42" s="150"/>
      <c r="W42" s="138"/>
      <c r="X42" s="149">
        <f t="shared" si="5"/>
        <v>0</v>
      </c>
    </row>
    <row r="43" spans="2:24" ht="12.75">
      <c r="B43" s="146">
        <v>7</v>
      </c>
      <c r="C43" s="147" t="s">
        <v>64</v>
      </c>
      <c r="D43" s="148"/>
      <c r="E43" s="138"/>
      <c r="F43" s="138"/>
      <c r="G43" s="144"/>
      <c r="H43" s="149">
        <f t="shared" si="3"/>
        <v>0</v>
      </c>
      <c r="J43" s="146">
        <v>7</v>
      </c>
      <c r="K43" s="147" t="s">
        <v>64</v>
      </c>
      <c r="L43" s="148"/>
      <c r="M43" s="138"/>
      <c r="N43" s="138"/>
      <c r="O43" s="144"/>
      <c r="P43" s="149">
        <f t="shared" si="4"/>
        <v>0</v>
      </c>
      <c r="R43" s="146">
        <v>7</v>
      </c>
      <c r="S43" s="147" t="s">
        <v>64</v>
      </c>
      <c r="T43" s="148"/>
      <c r="U43" s="138"/>
      <c r="V43" s="138"/>
      <c r="W43" s="138"/>
      <c r="X43" s="149">
        <f t="shared" si="5"/>
        <v>0</v>
      </c>
    </row>
    <row r="44" spans="2:24" ht="12.75">
      <c r="B44" s="146">
        <v>8</v>
      </c>
      <c r="C44" s="147" t="s">
        <v>91</v>
      </c>
      <c r="D44" s="148"/>
      <c r="E44" s="150"/>
      <c r="F44" s="138"/>
      <c r="G44" s="144"/>
      <c r="H44" s="149">
        <f t="shared" si="3"/>
        <v>0</v>
      </c>
      <c r="J44" s="146">
        <v>8</v>
      </c>
      <c r="K44" s="147" t="s">
        <v>91</v>
      </c>
      <c r="L44" s="148"/>
      <c r="M44" s="150"/>
      <c r="N44" s="138"/>
      <c r="O44" s="144"/>
      <c r="P44" s="149">
        <f t="shared" si="4"/>
        <v>0</v>
      </c>
      <c r="R44" s="146">
        <v>8</v>
      </c>
      <c r="S44" s="147" t="s">
        <v>91</v>
      </c>
      <c r="T44" s="148"/>
      <c r="U44" s="150"/>
      <c r="V44" s="138"/>
      <c r="W44" s="144"/>
      <c r="X44" s="149">
        <f t="shared" si="5"/>
        <v>0</v>
      </c>
    </row>
    <row r="45" spans="2:24" ht="12.75">
      <c r="B45" s="146">
        <v>9</v>
      </c>
      <c r="C45" s="147" t="s">
        <v>92</v>
      </c>
      <c r="D45" s="148"/>
      <c r="E45" s="150"/>
      <c r="F45" s="151"/>
      <c r="G45" s="152"/>
      <c r="H45" s="149">
        <f t="shared" si="3"/>
        <v>0</v>
      </c>
      <c r="J45" s="146">
        <v>9</v>
      </c>
      <c r="K45" s="147" t="s">
        <v>92</v>
      </c>
      <c r="L45" s="148"/>
      <c r="M45" s="150"/>
      <c r="N45" s="151"/>
      <c r="O45" s="152"/>
      <c r="P45" s="149">
        <f t="shared" si="4"/>
        <v>0</v>
      </c>
      <c r="R45" s="146">
        <v>9</v>
      </c>
      <c r="S45" s="147" t="s">
        <v>92</v>
      </c>
      <c r="T45" s="148"/>
      <c r="U45" s="150"/>
      <c r="V45" s="151"/>
      <c r="W45" s="152"/>
      <c r="X45" s="149">
        <f t="shared" si="5"/>
        <v>0</v>
      </c>
    </row>
    <row r="46" spans="2:24" ht="12.75">
      <c r="B46" s="146">
        <v>10</v>
      </c>
      <c r="C46" s="147" t="s">
        <v>61</v>
      </c>
      <c r="D46" s="148"/>
      <c r="E46" s="138"/>
      <c r="F46" s="138"/>
      <c r="G46" s="144"/>
      <c r="H46" s="149">
        <f t="shared" si="3"/>
        <v>0</v>
      </c>
      <c r="J46" s="146">
        <v>10</v>
      </c>
      <c r="K46" s="147" t="s">
        <v>61</v>
      </c>
      <c r="L46" s="148"/>
      <c r="M46" s="138"/>
      <c r="N46" s="138"/>
      <c r="O46" s="144"/>
      <c r="P46" s="149">
        <f t="shared" si="4"/>
        <v>0</v>
      </c>
      <c r="R46" s="146">
        <v>10</v>
      </c>
      <c r="S46" s="147" t="s">
        <v>61</v>
      </c>
      <c r="T46" s="148"/>
      <c r="U46" s="138"/>
      <c r="V46" s="138"/>
      <c r="W46" s="144"/>
      <c r="X46" s="149">
        <f t="shared" si="5"/>
        <v>0</v>
      </c>
    </row>
    <row r="47" spans="2:24" ht="12.75">
      <c r="B47" s="146">
        <v>11</v>
      </c>
      <c r="C47" s="147" t="s">
        <v>93</v>
      </c>
      <c r="D47" s="148"/>
      <c r="E47" s="150"/>
      <c r="F47" s="138"/>
      <c r="G47" s="144"/>
      <c r="H47" s="149">
        <f t="shared" si="3"/>
        <v>0</v>
      </c>
      <c r="J47" s="146">
        <v>11</v>
      </c>
      <c r="K47" s="147" t="s">
        <v>93</v>
      </c>
      <c r="L47" s="148"/>
      <c r="M47" s="150"/>
      <c r="N47" s="138"/>
      <c r="O47" s="144"/>
      <c r="P47" s="149">
        <f t="shared" si="4"/>
        <v>0</v>
      </c>
      <c r="R47" s="146">
        <v>11</v>
      </c>
      <c r="S47" s="147" t="s">
        <v>93</v>
      </c>
      <c r="T47" s="148"/>
      <c r="U47" s="150"/>
      <c r="V47" s="138"/>
      <c r="W47" s="144"/>
      <c r="X47" s="149">
        <f t="shared" si="5"/>
        <v>0</v>
      </c>
    </row>
    <row r="48" spans="2:24" ht="12.75">
      <c r="B48" s="146">
        <v>12</v>
      </c>
      <c r="C48" s="147" t="s">
        <v>94</v>
      </c>
      <c r="D48" s="148"/>
      <c r="E48" s="150"/>
      <c r="F48" s="151"/>
      <c r="G48" s="152"/>
      <c r="H48" s="149">
        <f t="shared" si="3"/>
        <v>0</v>
      </c>
      <c r="J48" s="146">
        <v>12</v>
      </c>
      <c r="K48" s="147" t="s">
        <v>94</v>
      </c>
      <c r="L48" s="148"/>
      <c r="M48" s="150"/>
      <c r="N48" s="151"/>
      <c r="O48" s="152"/>
      <c r="P48" s="149">
        <f t="shared" si="4"/>
        <v>0</v>
      </c>
      <c r="R48" s="146">
        <v>12</v>
      </c>
      <c r="S48" s="147" t="s">
        <v>94</v>
      </c>
      <c r="T48" s="148"/>
      <c r="U48" s="150"/>
      <c r="V48" s="151"/>
      <c r="W48" s="152"/>
      <c r="X48" s="149">
        <f t="shared" si="5"/>
        <v>0</v>
      </c>
    </row>
    <row r="49" spans="2:24" ht="12.75">
      <c r="B49" s="146">
        <v>13</v>
      </c>
      <c r="C49" s="147" t="s">
        <v>68</v>
      </c>
      <c r="D49" s="148"/>
      <c r="E49" s="138"/>
      <c r="F49" s="138"/>
      <c r="G49" s="144"/>
      <c r="H49" s="149">
        <f t="shared" si="3"/>
        <v>0</v>
      </c>
      <c r="J49" s="146">
        <v>13</v>
      </c>
      <c r="K49" s="147" t="s">
        <v>68</v>
      </c>
      <c r="L49" s="148"/>
      <c r="M49" s="138"/>
      <c r="N49" s="138"/>
      <c r="O49" s="144"/>
      <c r="P49" s="149">
        <f t="shared" si="4"/>
        <v>0</v>
      </c>
      <c r="R49" s="146">
        <v>13</v>
      </c>
      <c r="S49" s="147" t="s">
        <v>68</v>
      </c>
      <c r="T49" s="148"/>
      <c r="U49" s="138"/>
      <c r="V49" s="138"/>
      <c r="W49" s="144"/>
      <c r="X49" s="149">
        <f t="shared" si="5"/>
        <v>0</v>
      </c>
    </row>
    <row r="50" spans="2:24" ht="12.75">
      <c r="B50" s="146">
        <v>14</v>
      </c>
      <c r="C50" s="147" t="s">
        <v>69</v>
      </c>
      <c r="D50" s="148"/>
      <c r="E50" s="150"/>
      <c r="F50" s="151"/>
      <c r="G50" s="152"/>
      <c r="H50" s="149">
        <f t="shared" si="3"/>
        <v>0</v>
      </c>
      <c r="J50" s="146">
        <v>14</v>
      </c>
      <c r="K50" s="147" t="s">
        <v>69</v>
      </c>
      <c r="L50" s="148"/>
      <c r="M50" s="150"/>
      <c r="N50" s="151"/>
      <c r="O50" s="152"/>
      <c r="P50" s="149">
        <f t="shared" si="4"/>
        <v>0</v>
      </c>
      <c r="R50" s="146">
        <v>14</v>
      </c>
      <c r="S50" s="147" t="s">
        <v>69</v>
      </c>
      <c r="T50" s="148"/>
      <c r="U50" s="150"/>
      <c r="V50" s="151"/>
      <c r="W50" s="152"/>
      <c r="X50" s="149">
        <f t="shared" si="5"/>
        <v>0</v>
      </c>
    </row>
    <row r="51" spans="2:24" ht="12.75">
      <c r="B51" s="146">
        <v>15</v>
      </c>
      <c r="C51" s="147" t="s">
        <v>95</v>
      </c>
      <c r="D51" s="148"/>
      <c r="E51" s="150"/>
      <c r="F51" s="151"/>
      <c r="G51" s="152"/>
      <c r="H51" s="149">
        <f t="shared" si="3"/>
        <v>0</v>
      </c>
      <c r="J51" s="146">
        <v>15</v>
      </c>
      <c r="K51" s="147" t="s">
        <v>95</v>
      </c>
      <c r="L51" s="148"/>
      <c r="M51" s="150"/>
      <c r="N51" s="151"/>
      <c r="O51" s="152"/>
      <c r="P51" s="149">
        <f t="shared" si="4"/>
        <v>0</v>
      </c>
      <c r="R51" s="146">
        <v>15</v>
      </c>
      <c r="S51" s="147" t="s">
        <v>95</v>
      </c>
      <c r="T51" s="148"/>
      <c r="U51" s="150"/>
      <c r="V51" s="151"/>
      <c r="W51" s="152"/>
      <c r="X51" s="149">
        <f t="shared" si="5"/>
        <v>0</v>
      </c>
    </row>
    <row r="52" spans="2:24" ht="12.75">
      <c r="B52" s="146">
        <v>16</v>
      </c>
      <c r="C52" s="147" t="s">
        <v>96</v>
      </c>
      <c r="D52" s="148"/>
      <c r="E52" s="138"/>
      <c r="F52" s="138"/>
      <c r="G52" s="144"/>
      <c r="H52" s="149">
        <f t="shared" si="3"/>
        <v>0</v>
      </c>
      <c r="J52" s="146">
        <v>16</v>
      </c>
      <c r="K52" s="147" t="s">
        <v>96</v>
      </c>
      <c r="L52" s="148"/>
      <c r="M52" s="138"/>
      <c r="N52" s="138"/>
      <c r="O52" s="144"/>
      <c r="P52" s="149">
        <f t="shared" si="4"/>
        <v>0</v>
      </c>
      <c r="R52" s="146">
        <v>16</v>
      </c>
      <c r="S52" s="147" t="s">
        <v>96</v>
      </c>
      <c r="T52" s="148"/>
      <c r="U52" s="138"/>
      <c r="V52" s="138"/>
      <c r="W52" s="144"/>
      <c r="X52" s="149">
        <f t="shared" si="5"/>
        <v>0</v>
      </c>
    </row>
    <row r="53" spans="2:24" ht="13.5" thickBot="1">
      <c r="B53" s="153">
        <v>17</v>
      </c>
      <c r="C53" s="154" t="s">
        <v>45</v>
      </c>
      <c r="D53" s="155">
        <f>SUM(D37:D52)</f>
        <v>0</v>
      </c>
      <c r="E53" s="156">
        <f>SUM(E37:E52)</f>
        <v>0</v>
      </c>
      <c r="F53" s="156">
        <f>SUM(F37:F52)</f>
        <v>0</v>
      </c>
      <c r="G53" s="157"/>
      <c r="H53" s="158">
        <f>SUM(H37:H52)</f>
        <v>0</v>
      </c>
      <c r="J53" s="153">
        <v>17</v>
      </c>
      <c r="K53" s="154" t="s">
        <v>45</v>
      </c>
      <c r="L53" s="156">
        <f>SUM(L37:L52)</f>
        <v>0</v>
      </c>
      <c r="M53" s="156">
        <f>SUM(M37:M52)</f>
        <v>0</v>
      </c>
      <c r="N53" s="156">
        <f>SUM(N37:N52)</f>
        <v>0</v>
      </c>
      <c r="O53" s="157"/>
      <c r="P53" s="158">
        <f>SUM(P37:P52)</f>
        <v>0</v>
      </c>
      <c r="R53" s="153">
        <v>17</v>
      </c>
      <c r="S53" s="154" t="s">
        <v>45</v>
      </c>
      <c r="T53" s="155">
        <f>D53+L53</f>
        <v>0</v>
      </c>
      <c r="U53" s="156">
        <f>E53+M53</f>
        <v>0</v>
      </c>
      <c r="V53" s="156">
        <f>F53+N53</f>
        <v>0</v>
      </c>
      <c r="W53" s="157"/>
      <c r="X53" s="158">
        <f t="shared" si="5"/>
        <v>0</v>
      </c>
    </row>
    <row r="54" ht="13.5" customHeight="1"/>
    <row r="55" spans="3:9" ht="13.5" customHeight="1">
      <c r="C55" s="159"/>
      <c r="I55" s="110"/>
    </row>
    <row r="56" spans="3:9" ht="13.5" customHeight="1">
      <c r="C56" s="159"/>
      <c r="I56" s="110"/>
    </row>
    <row r="57" spans="3:9" ht="13.5" customHeight="1">
      <c r="C57" s="159"/>
      <c r="I57" s="110"/>
    </row>
  </sheetData>
  <printOptions/>
  <pageMargins left="0.75" right="0.75" top="1" bottom="1" header="0.5" footer="0.5"/>
  <pageSetup fitToHeight="1" fitToWidth="1" horizontalDpi="600" verticalDpi="600" orientation="landscape" paperSize="9" scale="65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workbookViewId="0" topLeftCell="A1">
      <selection activeCell="C2" sqref="C2"/>
    </sheetView>
  </sheetViews>
  <sheetFormatPr defaultColWidth="9.140625" defaultRowHeight="12.75"/>
  <cols>
    <col min="1" max="1" width="9.140625" style="442" customWidth="1"/>
    <col min="2" max="2" width="5.28125" style="442" customWidth="1"/>
    <col min="3" max="3" width="53.00390625" style="442" customWidth="1"/>
    <col min="4" max="4" width="8.00390625" style="442" bestFit="1" customWidth="1"/>
    <col min="5" max="5" width="13.57421875" style="442" customWidth="1"/>
    <col min="6" max="16384" width="9.140625" style="442" customWidth="1"/>
  </cols>
  <sheetData>
    <row r="1" ht="15.75">
      <c r="C1" s="441" t="str">
        <f>+UWAGA!B4</f>
        <v>Nazwa OSD</v>
      </c>
    </row>
    <row r="2" ht="12.75">
      <c r="C2" t="str">
        <f>+UWAGA!B5</f>
        <v>Data wniosku</v>
      </c>
    </row>
    <row r="4" ht="13.5" thickBot="1">
      <c r="B4" s="443" t="s">
        <v>97</v>
      </c>
    </row>
    <row r="5" spans="2:6" ht="14.25" thickBot="1" thickTop="1">
      <c r="B5" s="496"/>
      <c r="C5" s="497" t="s">
        <v>2</v>
      </c>
      <c r="D5" s="498" t="s">
        <v>98</v>
      </c>
      <c r="E5" s="499"/>
      <c r="F5" s="444"/>
    </row>
    <row r="6" spans="2:6" ht="14.25" thickBot="1" thickTop="1">
      <c r="B6" s="500">
        <v>1</v>
      </c>
      <c r="C6" s="501">
        <v>2</v>
      </c>
      <c r="D6" s="501">
        <v>3</v>
      </c>
      <c r="E6" s="502">
        <v>4</v>
      </c>
      <c r="F6" s="444"/>
    </row>
    <row r="7" spans="2:6" ht="13.5" thickTop="1">
      <c r="B7" s="503">
        <v>1</v>
      </c>
      <c r="C7" s="504" t="s">
        <v>99</v>
      </c>
      <c r="D7" s="505"/>
      <c r="E7" s="506"/>
      <c r="F7" s="444"/>
    </row>
    <row r="8" spans="2:6" ht="12.75">
      <c r="B8" s="520" t="s">
        <v>100</v>
      </c>
      <c r="C8" s="447" t="s">
        <v>101</v>
      </c>
      <c r="D8" s="447" t="s">
        <v>40</v>
      </c>
      <c r="E8" s="521"/>
      <c r="F8" s="507"/>
    </row>
    <row r="9" spans="2:6" ht="12.75">
      <c r="B9" s="520" t="s">
        <v>102</v>
      </c>
      <c r="C9" s="447" t="s">
        <v>103</v>
      </c>
      <c r="D9" s="447" t="s">
        <v>104</v>
      </c>
      <c r="E9" s="521"/>
      <c r="F9" s="507"/>
    </row>
    <row r="10" spans="2:6" ht="13.5" thickBot="1">
      <c r="B10" s="520" t="s">
        <v>105</v>
      </c>
      <c r="C10" s="447" t="s">
        <v>106</v>
      </c>
      <c r="D10" s="447" t="s">
        <v>107</v>
      </c>
      <c r="E10" s="521"/>
      <c r="F10" s="507"/>
    </row>
    <row r="11" spans="2:6" ht="14.25" thickBot="1" thickTop="1">
      <c r="B11" s="508"/>
      <c r="C11" s="509" t="s">
        <v>108</v>
      </c>
      <c r="D11" s="510"/>
      <c r="E11" s="511"/>
      <c r="F11" s="507"/>
    </row>
    <row r="12" spans="2:5" ht="13.5" thickTop="1">
      <c r="B12" s="512">
        <v>2</v>
      </c>
      <c r="C12" s="504" t="s">
        <v>12</v>
      </c>
      <c r="D12" s="505"/>
      <c r="E12" s="513"/>
    </row>
    <row r="13" spans="2:6" ht="12.75">
      <c r="B13" s="520" t="s">
        <v>109</v>
      </c>
      <c r="C13" s="447" t="s">
        <v>101</v>
      </c>
      <c r="D13" s="447" t="s">
        <v>40</v>
      </c>
      <c r="E13" s="521"/>
      <c r="F13" s="507"/>
    </row>
    <row r="14" spans="2:6" ht="12.75">
      <c r="B14" s="520" t="s">
        <v>110</v>
      </c>
      <c r="C14" s="447" t="s">
        <v>111</v>
      </c>
      <c r="D14" s="447" t="s">
        <v>104</v>
      </c>
      <c r="E14" s="521"/>
      <c r="F14" s="507"/>
    </row>
    <row r="15" spans="2:6" ht="12.75">
      <c r="B15" s="520" t="s">
        <v>112</v>
      </c>
      <c r="C15" s="447" t="s">
        <v>106</v>
      </c>
      <c r="D15" s="447" t="s">
        <v>107</v>
      </c>
      <c r="E15" s="521"/>
      <c r="F15" s="507"/>
    </row>
    <row r="16" spans="2:6" ht="12.75">
      <c r="B16" s="514">
        <v>3</v>
      </c>
      <c r="C16" s="515" t="s">
        <v>113</v>
      </c>
      <c r="D16" s="515"/>
      <c r="E16" s="516"/>
      <c r="F16" s="507"/>
    </row>
    <row r="17" spans="2:6" ht="12.75">
      <c r="B17" s="522" t="s">
        <v>114</v>
      </c>
      <c r="C17" s="447" t="s">
        <v>101</v>
      </c>
      <c r="D17" s="447" t="s">
        <v>40</v>
      </c>
      <c r="E17" s="523"/>
      <c r="F17" s="507"/>
    </row>
    <row r="18" spans="2:6" ht="12.75">
      <c r="B18" s="520" t="s">
        <v>115</v>
      </c>
      <c r="C18" s="447" t="s">
        <v>111</v>
      </c>
      <c r="D18" s="447" t="s">
        <v>104</v>
      </c>
      <c r="E18" s="521"/>
      <c r="F18" s="507"/>
    </row>
    <row r="19" spans="2:6" ht="13.5" thickBot="1">
      <c r="B19" s="524" t="s">
        <v>116</v>
      </c>
      <c r="C19" s="525" t="s">
        <v>106</v>
      </c>
      <c r="D19" s="525" t="s">
        <v>107</v>
      </c>
      <c r="E19" s="526"/>
      <c r="F19" s="507"/>
    </row>
    <row r="20" spans="1:2" ht="13.5" thickTop="1">
      <c r="A20" s="445"/>
      <c r="B20" s="517"/>
    </row>
    <row r="21" ht="12.75">
      <c r="B21" s="518"/>
    </row>
    <row r="22" ht="12.75">
      <c r="B22" s="519"/>
    </row>
  </sheetData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7">
      <selection activeCell="D30" sqref="D30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3" width="14.00390625" style="0" customWidth="1"/>
    <col min="4" max="4" width="16.421875" style="0" customWidth="1"/>
    <col min="5" max="5" width="15.57421875" style="0" customWidth="1"/>
    <col min="6" max="6" width="15.28125" style="0" customWidth="1"/>
    <col min="7" max="7" width="14.421875" style="0" customWidth="1"/>
    <col min="8" max="8" width="14.8515625" style="0" customWidth="1"/>
  </cols>
  <sheetData>
    <row r="1" ht="15.75">
      <c r="B1" s="441" t="str">
        <f>+UWAGA!B4</f>
        <v>Nazwa OSD</v>
      </c>
    </row>
    <row r="2" ht="12.75">
      <c r="B2" t="str">
        <f>+UWAGA!B5</f>
        <v>Data wniosku</v>
      </c>
    </row>
    <row r="4" ht="16.5" thickBot="1">
      <c r="A4" s="160" t="s">
        <v>316</v>
      </c>
    </row>
    <row r="5" spans="1:8" ht="33" thickBot="1" thickTop="1">
      <c r="A5" s="546" t="s">
        <v>117</v>
      </c>
      <c r="B5" s="161" t="s">
        <v>2</v>
      </c>
      <c r="C5" s="162" t="s">
        <v>118</v>
      </c>
      <c r="D5" s="162" t="s">
        <v>498</v>
      </c>
      <c r="E5" s="162" t="s">
        <v>412</v>
      </c>
      <c r="F5" s="162" t="s">
        <v>499</v>
      </c>
      <c r="G5" s="162" t="s">
        <v>119</v>
      </c>
      <c r="H5" s="163" t="s">
        <v>120</v>
      </c>
    </row>
    <row r="6" spans="1:8" ht="13.5" thickBot="1">
      <c r="A6" s="164">
        <v>1</v>
      </c>
      <c r="B6" s="165">
        <v>2</v>
      </c>
      <c r="C6" s="166">
        <v>3</v>
      </c>
      <c r="D6" s="166">
        <v>4</v>
      </c>
      <c r="E6" s="166">
        <v>5</v>
      </c>
      <c r="F6" s="166">
        <v>6</v>
      </c>
      <c r="G6" s="166">
        <v>7</v>
      </c>
      <c r="H6" s="167">
        <v>8</v>
      </c>
    </row>
    <row r="7" spans="1:8" ht="15.75" customHeight="1">
      <c r="A7" s="168" t="s">
        <v>277</v>
      </c>
      <c r="B7" s="169" t="s">
        <v>121</v>
      </c>
      <c r="C7" s="170" t="s">
        <v>40</v>
      </c>
      <c r="D7" s="170"/>
      <c r="E7" s="170"/>
      <c r="F7" s="170"/>
      <c r="G7" s="170"/>
      <c r="H7" s="542"/>
    </row>
    <row r="8" spans="1:8" ht="15.75" customHeight="1">
      <c r="A8" s="171">
        <v>2</v>
      </c>
      <c r="B8" s="172" t="s">
        <v>122</v>
      </c>
      <c r="C8" s="173" t="s">
        <v>40</v>
      </c>
      <c r="D8" s="418"/>
      <c r="E8" s="418"/>
      <c r="F8" s="418"/>
      <c r="G8" s="418"/>
      <c r="H8" s="543"/>
    </row>
    <row r="9" spans="1:8" ht="15.75" customHeight="1" thickBot="1">
      <c r="A9" s="171">
        <v>3</v>
      </c>
      <c r="B9" s="368" t="s">
        <v>497</v>
      </c>
      <c r="C9" s="411" t="s">
        <v>37</v>
      </c>
      <c r="D9" s="173"/>
      <c r="E9" s="418"/>
      <c r="F9" s="418"/>
      <c r="G9" s="418"/>
      <c r="H9" s="543"/>
    </row>
    <row r="10" spans="1:8" ht="16.5" thickTop="1">
      <c r="A10" s="530" t="s">
        <v>276</v>
      </c>
      <c r="B10" s="531" t="s">
        <v>123</v>
      </c>
      <c r="C10" s="906" t="s">
        <v>107</v>
      </c>
      <c r="D10" s="419"/>
      <c r="E10" s="419"/>
      <c r="F10" s="419"/>
      <c r="G10" s="419"/>
      <c r="H10" s="420"/>
    </row>
    <row r="11" spans="1:8" ht="15.75">
      <c r="A11" s="545" t="s">
        <v>275</v>
      </c>
      <c r="B11" s="532" t="s">
        <v>259</v>
      </c>
      <c r="C11" s="904"/>
      <c r="D11" s="421"/>
      <c r="E11" s="421"/>
      <c r="F11" s="421"/>
      <c r="G11" s="421"/>
      <c r="H11" s="422"/>
    </row>
    <row r="12" spans="1:8" ht="12.75">
      <c r="A12" s="527" t="s">
        <v>124</v>
      </c>
      <c r="B12" s="533" t="s">
        <v>125</v>
      </c>
      <c r="C12" s="904"/>
      <c r="D12" s="423"/>
      <c r="E12" s="423"/>
      <c r="F12" s="423"/>
      <c r="G12" s="423"/>
      <c r="H12" s="424"/>
    </row>
    <row r="13" spans="1:8" ht="12.75">
      <c r="A13" s="527" t="s">
        <v>229</v>
      </c>
      <c r="B13" s="534" t="s">
        <v>126</v>
      </c>
      <c r="C13" s="904"/>
      <c r="D13" s="423"/>
      <c r="E13" s="423"/>
      <c r="F13" s="423"/>
      <c r="G13" s="423"/>
      <c r="H13" s="424"/>
    </row>
    <row r="14" spans="1:8" ht="12.75">
      <c r="A14" s="527" t="s">
        <v>230</v>
      </c>
      <c r="B14" s="534" t="s">
        <v>127</v>
      </c>
      <c r="C14" s="904"/>
      <c r="D14" s="423"/>
      <c r="E14" s="423"/>
      <c r="F14" s="423"/>
      <c r="G14" s="423"/>
      <c r="H14" s="424"/>
    </row>
    <row r="15" spans="1:8" ht="12.75">
      <c r="A15" s="527" t="s">
        <v>231</v>
      </c>
      <c r="B15" s="534" t="s">
        <v>128</v>
      </c>
      <c r="C15" s="904"/>
      <c r="D15" s="423"/>
      <c r="E15" s="423"/>
      <c r="F15" s="423"/>
      <c r="G15" s="423"/>
      <c r="H15" s="424"/>
    </row>
    <row r="16" spans="1:8" ht="12.75">
      <c r="A16" s="527" t="s">
        <v>232</v>
      </c>
      <c r="B16" s="535" t="s">
        <v>129</v>
      </c>
      <c r="C16" s="904"/>
      <c r="D16" s="423"/>
      <c r="E16" s="423"/>
      <c r="F16" s="423"/>
      <c r="G16" s="423"/>
      <c r="H16" s="424"/>
    </row>
    <row r="17" spans="1:8" ht="12.75">
      <c r="A17" s="527" t="s">
        <v>233</v>
      </c>
      <c r="B17" s="536" t="s">
        <v>186</v>
      </c>
      <c r="C17" s="904"/>
      <c r="D17" s="423"/>
      <c r="E17" s="423"/>
      <c r="F17" s="423"/>
      <c r="G17" s="423"/>
      <c r="H17" s="424"/>
    </row>
    <row r="18" spans="1:8" ht="12.75">
      <c r="A18" s="527" t="s">
        <v>130</v>
      </c>
      <c r="B18" s="536" t="s">
        <v>131</v>
      </c>
      <c r="C18" s="904"/>
      <c r="D18" s="423"/>
      <c r="E18" s="423"/>
      <c r="F18" s="423"/>
      <c r="G18" s="423"/>
      <c r="H18" s="424"/>
    </row>
    <row r="19" spans="1:8" ht="12.75">
      <c r="A19" s="527" t="s">
        <v>260</v>
      </c>
      <c r="B19" s="535" t="s">
        <v>132</v>
      </c>
      <c r="C19" s="904"/>
      <c r="D19" s="425"/>
      <c r="E19" s="425"/>
      <c r="F19" s="425"/>
      <c r="G19" s="425"/>
      <c r="H19" s="426"/>
    </row>
    <row r="20" spans="1:8" ht="12.75">
      <c r="A20" s="527" t="s">
        <v>261</v>
      </c>
      <c r="B20" s="535" t="s">
        <v>133</v>
      </c>
      <c r="C20" s="904"/>
      <c r="D20" s="425"/>
      <c r="E20" s="425"/>
      <c r="F20" s="425"/>
      <c r="G20" s="425"/>
      <c r="H20" s="426"/>
    </row>
    <row r="21" spans="1:8" ht="12.75">
      <c r="A21" s="527" t="s">
        <v>262</v>
      </c>
      <c r="B21" s="535" t="s">
        <v>514</v>
      </c>
      <c r="C21" s="904"/>
      <c r="D21" s="425"/>
      <c r="E21" s="425"/>
      <c r="F21" s="425"/>
      <c r="G21" s="425"/>
      <c r="H21" s="426"/>
    </row>
    <row r="22" spans="1:8" ht="12.75">
      <c r="A22" s="528" t="s">
        <v>500</v>
      </c>
      <c r="B22" s="856" t="s">
        <v>504</v>
      </c>
      <c r="C22" s="904"/>
      <c r="D22" s="425"/>
      <c r="E22" s="425"/>
      <c r="F22" s="425"/>
      <c r="G22" s="425"/>
      <c r="H22" s="426"/>
    </row>
    <row r="23" spans="1:8" ht="12.75">
      <c r="A23" s="528" t="s">
        <v>501</v>
      </c>
      <c r="B23" s="856" t="s">
        <v>506</v>
      </c>
      <c r="C23" s="904"/>
      <c r="D23" s="425"/>
      <c r="E23" s="425"/>
      <c r="F23" s="425"/>
      <c r="G23" s="425"/>
      <c r="H23" s="426"/>
    </row>
    <row r="24" spans="1:8" ht="12.75">
      <c r="A24" s="528" t="s">
        <v>502</v>
      </c>
      <c r="B24" s="856" t="s">
        <v>508</v>
      </c>
      <c r="C24" s="904"/>
      <c r="D24" s="425"/>
      <c r="E24" s="425"/>
      <c r="F24" s="425"/>
      <c r="G24" s="425"/>
      <c r="H24" s="426"/>
    </row>
    <row r="25" spans="1:8" ht="12.75">
      <c r="A25" s="527">
        <v>2</v>
      </c>
      <c r="B25" s="537" t="s">
        <v>134</v>
      </c>
      <c r="C25" s="904"/>
      <c r="D25" s="425"/>
      <c r="E25" s="425"/>
      <c r="F25" s="425"/>
      <c r="G25" s="425"/>
      <c r="H25" s="426"/>
    </row>
    <row r="26" spans="1:8" ht="12" customHeight="1">
      <c r="A26" s="527">
        <v>3</v>
      </c>
      <c r="B26" s="536" t="s">
        <v>135</v>
      </c>
      <c r="C26" s="904"/>
      <c r="D26" s="425"/>
      <c r="E26" s="425"/>
      <c r="F26" s="425"/>
      <c r="G26" s="425"/>
      <c r="H26" s="426"/>
    </row>
    <row r="27" spans="1:8" ht="12.75" customHeight="1">
      <c r="A27" s="528" t="s">
        <v>124</v>
      </c>
      <c r="B27" s="538" t="s">
        <v>136</v>
      </c>
      <c r="C27" s="904"/>
      <c r="D27" s="423"/>
      <c r="E27" s="425"/>
      <c r="F27" s="425"/>
      <c r="G27" s="425"/>
      <c r="H27" s="426"/>
    </row>
    <row r="28" spans="1:8" ht="13.5" thickBot="1">
      <c r="A28" s="527"/>
      <c r="B28" s="174"/>
      <c r="C28" s="175"/>
      <c r="D28" s="176"/>
      <c r="E28" s="176"/>
      <c r="F28" s="176"/>
      <c r="G28" s="176"/>
      <c r="H28" s="177"/>
    </row>
    <row r="29" spans="1:8" ht="16.5" thickTop="1">
      <c r="A29" s="529" t="s">
        <v>51</v>
      </c>
      <c r="B29" s="531" t="s">
        <v>137</v>
      </c>
      <c r="C29" s="906" t="s">
        <v>107</v>
      </c>
      <c r="D29" s="419"/>
      <c r="E29" s="178"/>
      <c r="F29" s="419"/>
      <c r="G29" s="419"/>
      <c r="H29" s="420"/>
    </row>
    <row r="30" spans="1:8" ht="12.75">
      <c r="A30" s="527">
        <v>1</v>
      </c>
      <c r="B30" s="539" t="s">
        <v>138</v>
      </c>
      <c r="C30" s="904"/>
      <c r="D30" s="423"/>
      <c r="E30" s="179"/>
      <c r="F30" s="423"/>
      <c r="G30" s="421"/>
      <c r="H30" s="422"/>
    </row>
    <row r="31" spans="1:8" ht="12.75">
      <c r="A31" s="527">
        <v>2</v>
      </c>
      <c r="B31" s="540" t="s">
        <v>234</v>
      </c>
      <c r="C31" s="904"/>
      <c r="D31" s="423"/>
      <c r="E31" s="176"/>
      <c r="F31" s="423"/>
      <c r="G31" s="425"/>
      <c r="H31" s="426"/>
    </row>
    <row r="32" spans="1:8" ht="12.75">
      <c r="A32" s="527" t="s">
        <v>124</v>
      </c>
      <c r="B32" s="540" t="s">
        <v>235</v>
      </c>
      <c r="C32" s="904"/>
      <c r="D32" s="423"/>
      <c r="E32" s="176"/>
      <c r="F32" s="423"/>
      <c r="G32" s="425"/>
      <c r="H32" s="426"/>
    </row>
    <row r="33" spans="1:8" ht="12.75">
      <c r="A33" s="527">
        <v>3</v>
      </c>
      <c r="B33" s="541" t="s">
        <v>139</v>
      </c>
      <c r="C33" s="904"/>
      <c r="D33" s="423"/>
      <c r="E33" s="176"/>
      <c r="F33" s="423"/>
      <c r="G33" s="425"/>
      <c r="H33" s="426"/>
    </row>
    <row r="34" spans="1:8" ht="13.5" thickBot="1">
      <c r="A34" s="527"/>
      <c r="B34" s="180"/>
      <c r="C34" s="181"/>
      <c r="D34" s="182"/>
      <c r="E34" s="182"/>
      <c r="F34" s="182"/>
      <c r="G34" s="182"/>
      <c r="H34" s="183"/>
    </row>
    <row r="35" spans="1:8" ht="16.5" thickTop="1">
      <c r="A35" s="184" t="s">
        <v>140</v>
      </c>
      <c r="B35" s="185"/>
      <c r="C35" s="899" t="s">
        <v>104</v>
      </c>
      <c r="D35" s="435"/>
      <c r="E35" s="435"/>
      <c r="F35" s="435"/>
      <c r="G35" s="435"/>
      <c r="H35" s="436"/>
    </row>
    <row r="36" spans="1:8" ht="15" customHeight="1">
      <c r="A36" s="186">
        <v>1</v>
      </c>
      <c r="B36" s="187" t="s">
        <v>263</v>
      </c>
      <c r="C36" s="900"/>
      <c r="D36" s="437"/>
      <c r="E36" s="437"/>
      <c r="F36" s="437"/>
      <c r="G36" s="437"/>
      <c r="H36" s="438"/>
    </row>
    <row r="37" spans="1:8" ht="17.25" customHeight="1" thickBot="1">
      <c r="A37" s="188">
        <v>2</v>
      </c>
      <c r="B37" s="189" t="s">
        <v>264</v>
      </c>
      <c r="C37" s="900"/>
      <c r="D37" s="437"/>
      <c r="E37" s="437"/>
      <c r="F37" s="437"/>
      <c r="G37" s="437"/>
      <c r="H37" s="438"/>
    </row>
    <row r="38" spans="1:8" ht="16.5" thickTop="1">
      <c r="A38" s="190" t="s">
        <v>141</v>
      </c>
      <c r="B38" s="191"/>
      <c r="C38" s="908" t="s">
        <v>107</v>
      </c>
      <c r="D38" s="427"/>
      <c r="E38" s="427"/>
      <c r="F38" s="427"/>
      <c r="G38" s="427"/>
      <c r="H38" s="428"/>
    </row>
    <row r="39" spans="1:8" ht="27.75" customHeight="1">
      <c r="A39" s="192">
        <v>1</v>
      </c>
      <c r="B39" s="193" t="s">
        <v>236</v>
      </c>
      <c r="C39" s="909"/>
      <c r="D39" s="429"/>
      <c r="E39" s="176"/>
      <c r="F39" s="429"/>
      <c r="G39" s="429"/>
      <c r="H39" s="430"/>
    </row>
    <row r="40" spans="1:8" ht="15.75" customHeight="1">
      <c r="A40" s="397">
        <v>2</v>
      </c>
      <c r="B40" s="193" t="s">
        <v>237</v>
      </c>
      <c r="C40" s="905"/>
      <c r="D40" s="431"/>
      <c r="E40" s="176"/>
      <c r="F40" s="431"/>
      <c r="G40" s="431"/>
      <c r="H40" s="432"/>
    </row>
    <row r="41" spans="1:8" ht="17.25" customHeight="1" thickBot="1">
      <c r="A41" s="398" t="s">
        <v>142</v>
      </c>
      <c r="B41" s="194" t="s">
        <v>265</v>
      </c>
      <c r="C41" s="195" t="s">
        <v>143</v>
      </c>
      <c r="D41" s="433"/>
      <c r="E41" s="433"/>
      <c r="F41" s="433"/>
      <c r="G41" s="433"/>
      <c r="H41" s="434"/>
    </row>
    <row r="42" spans="1:8" ht="13.5" thickTop="1">
      <c r="A42" t="s">
        <v>530</v>
      </c>
      <c r="C42" s="196"/>
      <c r="D42" s="196"/>
      <c r="E42" s="196"/>
      <c r="F42" s="196"/>
      <c r="G42" s="196"/>
      <c r="H42" s="196"/>
    </row>
    <row r="43" spans="1:4" ht="14.25">
      <c r="A43" s="197" t="s">
        <v>476</v>
      </c>
      <c r="B43" s="198"/>
      <c r="C43" s="198"/>
      <c r="D43" s="198"/>
    </row>
    <row r="44" spans="1:4" ht="14.25">
      <c r="A44" s="197" t="s">
        <v>144</v>
      </c>
      <c r="B44" s="198"/>
      <c r="C44" s="198"/>
      <c r="D44" s="198"/>
    </row>
    <row r="45" ht="12.75">
      <c r="A45" s="4" t="s">
        <v>509</v>
      </c>
    </row>
    <row r="46" ht="12.75">
      <c r="A46" t="s">
        <v>474</v>
      </c>
    </row>
    <row r="47" ht="12.75">
      <c r="A47" s="159"/>
    </row>
    <row r="48" ht="12.75">
      <c r="A48" s="159"/>
    </row>
    <row r="49" ht="12.75">
      <c r="A49" s="159"/>
    </row>
    <row r="50" ht="12.75">
      <c r="A50" s="159"/>
    </row>
    <row r="51" ht="12.75">
      <c r="A51" s="159"/>
    </row>
    <row r="52" ht="12.75">
      <c r="A52" s="159"/>
    </row>
    <row r="53" ht="12.75">
      <c r="A53" s="159"/>
    </row>
    <row r="54" ht="12.75">
      <c r="A54" s="159"/>
    </row>
  </sheetData>
  <mergeCells count="4">
    <mergeCell ref="C38:C40"/>
    <mergeCell ref="C10:C27"/>
    <mergeCell ref="C29:C33"/>
    <mergeCell ref="C35:C37"/>
  </mergeCells>
  <printOptions/>
  <pageMargins left="0.75" right="0.75" top="1" bottom="1" header="0.5" footer="0.5"/>
  <pageSetup fitToHeight="1" fitToWidth="1" horizontalDpi="600" verticalDpi="600" orientation="landscape" paperSize="9" scale="70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73"/>
  <sheetViews>
    <sheetView workbookViewId="0" topLeftCell="A37">
      <selection activeCell="E70" sqref="E70"/>
    </sheetView>
  </sheetViews>
  <sheetFormatPr defaultColWidth="9.140625" defaultRowHeight="12.75"/>
  <cols>
    <col min="1" max="1" width="3.57421875" style="0" customWidth="1"/>
    <col min="2" max="2" width="46.421875" style="0" customWidth="1"/>
    <col min="3" max="3" width="23.140625" style="0" customWidth="1"/>
    <col min="4" max="5" width="8.140625" style="0" customWidth="1"/>
  </cols>
  <sheetData>
    <row r="1" ht="15.75">
      <c r="B1" s="441" t="str">
        <f>+UWAGA!B4</f>
        <v>Nazwa OSD</v>
      </c>
    </row>
    <row r="2" ht="12.75">
      <c r="B2" t="str">
        <f>+UWAGA!B5</f>
        <v>Data wniosku</v>
      </c>
    </row>
    <row r="4" spans="2:20" ht="13.5" thickBot="1">
      <c r="B4" s="199" t="s">
        <v>145</v>
      </c>
      <c r="C4" s="199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2:20" ht="18" customHeight="1" thickBot="1">
      <c r="B5" s="405" t="s">
        <v>2</v>
      </c>
      <c r="C5" s="406"/>
      <c r="D5" s="407" t="s">
        <v>146</v>
      </c>
      <c r="E5" s="406" t="s">
        <v>48</v>
      </c>
      <c r="F5" s="406" t="s">
        <v>147</v>
      </c>
      <c r="G5" s="408" t="s">
        <v>53</v>
      </c>
      <c r="H5" s="408" t="s">
        <v>54</v>
      </c>
      <c r="I5" s="408" t="s">
        <v>55</v>
      </c>
      <c r="J5" s="408" t="s">
        <v>90</v>
      </c>
      <c r="K5" s="408" t="s">
        <v>64</v>
      </c>
      <c r="L5" s="408" t="s">
        <v>65</v>
      </c>
      <c r="M5" s="408" t="s">
        <v>66</v>
      </c>
      <c r="N5" s="408" t="s">
        <v>61</v>
      </c>
      <c r="O5" s="408" t="s">
        <v>62</v>
      </c>
      <c r="P5" s="408" t="s">
        <v>63</v>
      </c>
      <c r="Q5" s="408" t="s">
        <v>68</v>
      </c>
      <c r="R5" s="408" t="s">
        <v>69</v>
      </c>
      <c r="S5" s="409" t="s">
        <v>238</v>
      </c>
      <c r="T5" s="410" t="s">
        <v>45</v>
      </c>
    </row>
    <row r="6" spans="2:20" ht="12.75">
      <c r="B6" s="201" t="s">
        <v>148</v>
      </c>
      <c r="C6" s="202"/>
      <c r="D6" s="948" t="s">
        <v>40</v>
      </c>
      <c r="E6" s="203"/>
      <c r="F6" s="203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5"/>
      <c r="T6" s="206"/>
    </row>
    <row r="7" spans="2:20" ht="12.75">
      <c r="B7" s="207" t="s">
        <v>149</v>
      </c>
      <c r="C7" s="208"/>
      <c r="D7" s="900"/>
      <c r="E7" s="209"/>
      <c r="F7" s="209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1"/>
      <c r="T7" s="212"/>
    </row>
    <row r="8" spans="2:20" ht="12.75">
      <c r="B8" s="213" t="s">
        <v>150</v>
      </c>
      <c r="C8" s="214"/>
      <c r="D8" s="900"/>
      <c r="E8" s="209"/>
      <c r="F8" s="209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1"/>
      <c r="T8" s="212"/>
    </row>
    <row r="9" spans="2:20" ht="12.75">
      <c r="B9" s="213" t="s">
        <v>151</v>
      </c>
      <c r="C9" s="214"/>
      <c r="D9" s="900"/>
      <c r="E9" s="209"/>
      <c r="F9" s="20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1"/>
      <c r="T9" s="212"/>
    </row>
    <row r="10" spans="2:20" ht="12.75">
      <c r="B10" s="213" t="s">
        <v>152</v>
      </c>
      <c r="C10" s="214"/>
      <c r="D10" s="900"/>
      <c r="E10" s="209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1"/>
      <c r="T10" s="212"/>
    </row>
    <row r="11" spans="2:20" ht="12.75">
      <c r="B11" s="213" t="s">
        <v>153</v>
      </c>
      <c r="C11" s="214"/>
      <c r="D11" s="900"/>
      <c r="E11" s="209"/>
      <c r="F11" s="209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1"/>
      <c r="T11" s="212"/>
    </row>
    <row r="12" spans="2:20" ht="12.75">
      <c r="B12" s="215" t="s">
        <v>154</v>
      </c>
      <c r="C12" s="216"/>
      <c r="D12" s="949"/>
      <c r="E12" s="217"/>
      <c r="F12" s="217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9"/>
      <c r="T12" s="220"/>
    </row>
    <row r="13" spans="2:20" ht="12.75" customHeight="1">
      <c r="B13" s="221" t="s">
        <v>155</v>
      </c>
      <c r="C13" s="950" t="s">
        <v>156</v>
      </c>
      <c r="D13" s="940" t="s">
        <v>40</v>
      </c>
      <c r="E13" s="222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4"/>
      <c r="T13" s="225"/>
    </row>
    <row r="14" spans="2:20" ht="12.75">
      <c r="B14" s="226" t="s">
        <v>157</v>
      </c>
      <c r="C14" s="951"/>
      <c r="D14" s="900"/>
      <c r="E14" s="209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1"/>
      <c r="T14" s="212"/>
    </row>
    <row r="15" spans="2:20" ht="12.75">
      <c r="B15" s="227" t="s">
        <v>158</v>
      </c>
      <c r="C15" s="951"/>
      <c r="D15" s="900"/>
      <c r="E15" s="217"/>
      <c r="F15" s="217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0"/>
      <c r="S15" s="228"/>
      <c r="T15" s="220"/>
    </row>
    <row r="16" spans="2:20" ht="12.75">
      <c r="B16" s="229" t="s">
        <v>159</v>
      </c>
      <c r="C16" s="952"/>
      <c r="D16" s="900"/>
      <c r="E16" s="230"/>
      <c r="F16" s="230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2"/>
      <c r="S16" s="232"/>
      <c r="T16" s="233"/>
    </row>
    <row r="17" spans="2:20" ht="12.75">
      <c r="B17" s="221" t="s">
        <v>155</v>
      </c>
      <c r="C17" s="950" t="s">
        <v>160</v>
      </c>
      <c r="D17" s="953"/>
      <c r="E17" s="234"/>
      <c r="F17" s="234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  <c r="S17" s="236"/>
      <c r="T17" s="225"/>
    </row>
    <row r="18" spans="2:20" ht="12.75">
      <c r="B18" s="226" t="s">
        <v>157</v>
      </c>
      <c r="C18" s="951"/>
      <c r="D18" s="953"/>
      <c r="E18" s="209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37"/>
      <c r="S18" s="237"/>
      <c r="T18" s="212"/>
    </row>
    <row r="19" spans="2:20" ht="12.75">
      <c r="B19" s="227" t="s">
        <v>158</v>
      </c>
      <c r="C19" s="951"/>
      <c r="D19" s="953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37"/>
      <c r="S19" s="237"/>
      <c r="T19" s="212"/>
    </row>
    <row r="20" spans="2:20" ht="12.75">
      <c r="B20" s="229" t="s">
        <v>159</v>
      </c>
      <c r="C20" s="951"/>
      <c r="D20" s="953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2"/>
      <c r="S20" s="232"/>
      <c r="T20" s="233"/>
    </row>
    <row r="21" spans="2:20" ht="12.75">
      <c r="B21" s="221" t="s">
        <v>155</v>
      </c>
      <c r="C21" s="950" t="s">
        <v>45</v>
      </c>
      <c r="D21" s="953"/>
      <c r="E21" s="234"/>
      <c r="F21" s="234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236"/>
      <c r="T21" s="238"/>
    </row>
    <row r="22" spans="2:20" ht="12.75">
      <c r="B22" s="226" t="s">
        <v>157</v>
      </c>
      <c r="C22" s="951"/>
      <c r="D22" s="953"/>
      <c r="E22" s="209"/>
      <c r="F22" s="209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37"/>
      <c r="S22" s="237"/>
      <c r="T22" s="212"/>
    </row>
    <row r="23" spans="2:20" ht="12.75">
      <c r="B23" s="227" t="s">
        <v>158</v>
      </c>
      <c r="C23" s="951"/>
      <c r="D23" s="953"/>
      <c r="E23" s="217"/>
      <c r="F23" s="217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39"/>
      <c r="S23" s="239"/>
      <c r="T23" s="220"/>
    </row>
    <row r="24" spans="2:20" ht="12.75">
      <c r="B24" s="229" t="s">
        <v>159</v>
      </c>
      <c r="C24" s="952"/>
      <c r="D24" s="954"/>
      <c r="E24" s="230"/>
      <c r="F24" s="230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2"/>
      <c r="S24" s="232"/>
      <c r="T24" s="233"/>
    </row>
    <row r="25" spans="2:20" ht="12.75">
      <c r="B25" s="240" t="s">
        <v>161</v>
      </c>
      <c r="C25" s="241"/>
      <c r="D25" s="242" t="s">
        <v>40</v>
      </c>
      <c r="E25" s="222"/>
      <c r="F25" s="222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43"/>
      <c r="S25" s="243"/>
      <c r="T25" s="225"/>
    </row>
    <row r="26" spans="2:20" ht="12.75">
      <c r="B26" s="244" t="s">
        <v>510</v>
      </c>
      <c r="C26" s="306"/>
      <c r="D26" s="246" t="s">
        <v>37</v>
      </c>
      <c r="E26" s="307"/>
      <c r="F26" s="307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9"/>
      <c r="S26" s="309"/>
      <c r="T26" s="310"/>
    </row>
    <row r="27" spans="2:20" ht="12.75">
      <c r="B27" s="240" t="s">
        <v>278</v>
      </c>
      <c r="C27" s="247"/>
      <c r="D27" s="940" t="s">
        <v>162</v>
      </c>
      <c r="E27" s="222"/>
      <c r="F27" s="222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43"/>
      <c r="S27" s="243"/>
      <c r="T27" s="225"/>
    </row>
    <row r="28" spans="2:20" ht="12.75">
      <c r="B28" s="213" t="s">
        <v>187</v>
      </c>
      <c r="C28" s="311"/>
      <c r="D28" s="941"/>
      <c r="E28" s="312"/>
      <c r="F28" s="312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4"/>
      <c r="S28" s="314"/>
      <c r="T28" s="315"/>
    </row>
    <row r="29" spans="2:20" ht="12.75">
      <c r="B29" s="215" t="s">
        <v>188</v>
      </c>
      <c r="C29" s="311"/>
      <c r="D29" s="941"/>
      <c r="E29" s="312"/>
      <c r="F29" s="312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4"/>
      <c r="S29" s="314"/>
      <c r="T29" s="315"/>
    </row>
    <row r="30" spans="2:20" ht="12.75">
      <c r="B30" s="213" t="s">
        <v>189</v>
      </c>
      <c r="C30" s="214"/>
      <c r="D30" s="900"/>
      <c r="E30" s="209"/>
      <c r="F30" s="209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37"/>
      <c r="S30" s="237"/>
      <c r="T30" s="212"/>
    </row>
    <row r="31" spans="2:20" ht="12.75">
      <c r="B31" s="215" t="s">
        <v>190</v>
      </c>
      <c r="C31" s="245"/>
      <c r="D31" s="900"/>
      <c r="E31" s="217"/>
      <c r="F31" s="217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39"/>
      <c r="S31" s="239"/>
      <c r="T31" s="220"/>
    </row>
    <row r="32" spans="2:20" ht="12.75">
      <c r="B32" s="215" t="s">
        <v>191</v>
      </c>
      <c r="C32" s="245"/>
      <c r="D32" s="900"/>
      <c r="E32" s="217"/>
      <c r="F32" s="217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39"/>
      <c r="S32" s="239"/>
      <c r="T32" s="220"/>
    </row>
    <row r="33" spans="2:20" ht="12.75">
      <c r="B33" s="215"/>
      <c r="C33" s="332"/>
      <c r="D33" s="900"/>
      <c r="E33" s="333"/>
      <c r="F33" s="333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39"/>
      <c r="T33" s="220"/>
    </row>
    <row r="34" spans="2:20" ht="13.5" thickBot="1">
      <c r="B34" s="334" t="s">
        <v>511</v>
      </c>
      <c r="C34" s="335"/>
      <c r="D34" s="336"/>
      <c r="E34" s="355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8"/>
    </row>
    <row r="35" spans="2:20" ht="12.75">
      <c r="B35" s="248" t="s">
        <v>279</v>
      </c>
      <c r="C35" s="249"/>
      <c r="D35" s="944" t="s">
        <v>163</v>
      </c>
      <c r="E35" s="250"/>
      <c r="F35" s="250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2"/>
      <c r="T35" s="253"/>
    </row>
    <row r="36" spans="2:20" ht="12.75">
      <c r="B36" s="254" t="s">
        <v>126</v>
      </c>
      <c r="C36" s="255"/>
      <c r="D36" s="945"/>
      <c r="E36" s="256"/>
      <c r="F36" s="256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8"/>
      <c r="T36" s="259"/>
    </row>
    <row r="37" spans="2:20" ht="12.75">
      <c r="B37" s="254" t="s">
        <v>164</v>
      </c>
      <c r="C37" s="255"/>
      <c r="D37" s="945"/>
      <c r="E37" s="256"/>
      <c r="F37" s="256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8"/>
      <c r="T37" s="259"/>
    </row>
    <row r="38" spans="2:20" ht="12.75">
      <c r="B38" s="254" t="s">
        <v>128</v>
      </c>
      <c r="C38" s="255"/>
      <c r="D38" s="945"/>
      <c r="E38" s="260"/>
      <c r="F38" s="260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2"/>
      <c r="T38" s="263"/>
    </row>
    <row r="39" spans="2:20" ht="12.75">
      <c r="B39" s="316" t="s">
        <v>129</v>
      </c>
      <c r="C39" s="264"/>
      <c r="D39" s="945"/>
      <c r="E39" s="317"/>
      <c r="F39" s="317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265"/>
      <c r="T39" s="266"/>
    </row>
    <row r="40" spans="2:20" ht="12.75">
      <c r="B40" s="316" t="s">
        <v>186</v>
      </c>
      <c r="C40" s="264"/>
      <c r="D40" s="945"/>
      <c r="E40" s="317"/>
      <c r="F40" s="317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265"/>
      <c r="T40" s="266"/>
    </row>
    <row r="41" spans="2:20" ht="12.75">
      <c r="B41" s="385" t="s">
        <v>280</v>
      </c>
      <c r="C41" s="386"/>
      <c r="D41" s="946" t="s">
        <v>165</v>
      </c>
      <c r="E41" s="387"/>
      <c r="F41" s="387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7"/>
      <c r="S41" s="389"/>
      <c r="T41" s="390"/>
    </row>
    <row r="42" spans="2:20" ht="12.75">
      <c r="B42" s="254" t="s">
        <v>192</v>
      </c>
      <c r="C42" s="255"/>
      <c r="D42" s="945"/>
      <c r="E42" s="267"/>
      <c r="F42" s="267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7"/>
      <c r="S42" s="269"/>
      <c r="T42" s="263"/>
    </row>
    <row r="43" spans="2:20" ht="12.75">
      <c r="B43" s="254" t="s">
        <v>193</v>
      </c>
      <c r="C43" s="255"/>
      <c r="D43" s="945"/>
      <c r="E43" s="267"/>
      <c r="F43" s="267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7"/>
      <c r="S43" s="269"/>
      <c r="T43" s="263"/>
    </row>
    <row r="44" spans="2:20" ht="12.75">
      <c r="B44" s="254" t="s">
        <v>513</v>
      </c>
      <c r="C44" s="255"/>
      <c r="D44" s="945"/>
      <c r="E44" s="267"/>
      <c r="F44" s="267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8"/>
      <c r="R44" s="267"/>
      <c r="S44" s="269"/>
      <c r="T44" s="263"/>
    </row>
    <row r="45" spans="2:20" ht="12.75">
      <c r="B45" s="316" t="s">
        <v>503</v>
      </c>
      <c r="C45" s="264"/>
      <c r="D45" s="945"/>
      <c r="E45" s="267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267"/>
      <c r="S45" s="269"/>
      <c r="T45" s="263"/>
    </row>
    <row r="46" spans="2:20" ht="12.75">
      <c r="B46" s="316" t="s">
        <v>505</v>
      </c>
      <c r="C46" s="264"/>
      <c r="D46" s="945"/>
      <c r="E46" s="267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7"/>
      <c r="S46" s="269"/>
      <c r="T46" s="263"/>
    </row>
    <row r="47" spans="2:20" ht="12.75">
      <c r="B47" s="316" t="s">
        <v>507</v>
      </c>
      <c r="C47" s="264"/>
      <c r="D47" s="947"/>
      <c r="E47" s="857"/>
      <c r="F47" s="857"/>
      <c r="G47" s="857"/>
      <c r="H47" s="857"/>
      <c r="I47" s="857"/>
      <c r="J47" s="857"/>
      <c r="K47" s="857"/>
      <c r="L47" s="857"/>
      <c r="M47" s="857"/>
      <c r="N47" s="857"/>
      <c r="O47" s="857"/>
      <c r="P47" s="857"/>
      <c r="Q47" s="857"/>
      <c r="R47" s="859"/>
      <c r="S47" s="858"/>
      <c r="T47" s="861"/>
    </row>
    <row r="48" spans="2:20" ht="13.5" thickBot="1">
      <c r="B48" s="942" t="s">
        <v>281</v>
      </c>
      <c r="C48" s="943"/>
      <c r="D48" s="381" t="s">
        <v>107</v>
      </c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20"/>
      <c r="T48" s="860"/>
    </row>
    <row r="49" spans="2:20" ht="12.75">
      <c r="B49" s="965" t="s">
        <v>282</v>
      </c>
      <c r="C49" s="966"/>
      <c r="D49" s="963" t="s">
        <v>104</v>
      </c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4"/>
      <c r="T49" s="365"/>
    </row>
    <row r="50" spans="2:20" ht="13.5" thickBot="1">
      <c r="B50" s="961" t="s">
        <v>283</v>
      </c>
      <c r="C50" s="962"/>
      <c r="D50" s="964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82"/>
      <c r="T50" s="394"/>
    </row>
    <row r="51" spans="2:20" ht="13.5" thickBot="1">
      <c r="B51" s="321" t="s">
        <v>512</v>
      </c>
      <c r="C51" s="322"/>
      <c r="D51" s="323"/>
      <c r="E51" s="356"/>
      <c r="F51" s="324"/>
      <c r="G51" s="324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5"/>
    </row>
    <row r="52" spans="2:20" ht="12.75">
      <c r="B52" s="270" t="s">
        <v>284</v>
      </c>
      <c r="C52" s="271"/>
      <c r="D52" s="967" t="s">
        <v>163</v>
      </c>
      <c r="E52" s="272"/>
      <c r="F52" s="272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4"/>
      <c r="T52" s="275"/>
    </row>
    <row r="53" spans="2:20" ht="12.75">
      <c r="B53" s="276" t="s">
        <v>194</v>
      </c>
      <c r="C53" s="277"/>
      <c r="D53" s="968"/>
      <c r="E53" s="278"/>
      <c r="F53" s="278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80"/>
      <c r="T53" s="281"/>
    </row>
    <row r="54" spans="2:20" ht="12.75">
      <c r="B54" s="276" t="s">
        <v>195</v>
      </c>
      <c r="C54" s="277"/>
      <c r="D54" s="968"/>
      <c r="E54" s="278"/>
      <c r="F54" s="278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80"/>
      <c r="T54" s="281"/>
    </row>
    <row r="55" spans="2:20" ht="12.75">
      <c r="B55" s="276" t="s">
        <v>196</v>
      </c>
      <c r="C55" s="277"/>
      <c r="D55" s="968"/>
      <c r="E55" s="278"/>
      <c r="F55" s="278"/>
      <c r="G55" s="279"/>
      <c r="H55" s="279"/>
      <c r="I55" s="279"/>
      <c r="J55" s="279"/>
      <c r="K55" s="279"/>
      <c r="L55" s="279"/>
      <c r="M55" s="279"/>
      <c r="N55" s="279"/>
      <c r="O55" s="279"/>
      <c r="P55" s="279"/>
      <c r="Q55" s="279"/>
      <c r="R55" s="279"/>
      <c r="S55" s="280"/>
      <c r="T55" s="281"/>
    </row>
    <row r="56" spans="2:20" ht="12.75">
      <c r="B56" s="283" t="s">
        <v>197</v>
      </c>
      <c r="C56" s="326"/>
      <c r="D56" s="968"/>
      <c r="E56" s="327"/>
      <c r="F56" s="327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328"/>
      <c r="S56" s="328"/>
      <c r="T56" s="285"/>
    </row>
    <row r="57" spans="2:20" ht="12.75">
      <c r="B57" s="283" t="s">
        <v>266</v>
      </c>
      <c r="C57" s="361"/>
      <c r="D57" s="969"/>
      <c r="E57" s="391"/>
      <c r="F57" s="391"/>
      <c r="G57" s="391"/>
      <c r="H57" s="391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2"/>
      <c r="T57" s="393"/>
    </row>
    <row r="58" spans="2:20" ht="12.75">
      <c r="B58" s="933" t="s">
        <v>285</v>
      </c>
      <c r="C58" s="934"/>
      <c r="D58" s="935" t="s">
        <v>107</v>
      </c>
      <c r="E58" s="357"/>
      <c r="F58" s="357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9"/>
      <c r="T58" s="362"/>
    </row>
    <row r="59" spans="2:20" ht="12.75">
      <c r="B59" s="276" t="s">
        <v>192</v>
      </c>
      <c r="C59" s="286"/>
      <c r="D59" s="935"/>
      <c r="E59" s="439"/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360"/>
      <c r="T59" s="287"/>
    </row>
    <row r="60" spans="2:20" ht="12.75">
      <c r="B60" s="276" t="s">
        <v>193</v>
      </c>
      <c r="C60" s="286"/>
      <c r="D60" s="935"/>
      <c r="E60" s="439"/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360"/>
      <c r="T60" s="287"/>
    </row>
    <row r="61" spans="2:20" ht="12.75">
      <c r="B61" s="276" t="s">
        <v>513</v>
      </c>
      <c r="C61" s="286"/>
      <c r="D61" s="935"/>
      <c r="E61" s="439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360"/>
      <c r="T61" s="287"/>
    </row>
    <row r="62" spans="2:20" ht="12.75">
      <c r="B62" s="866" t="s">
        <v>503</v>
      </c>
      <c r="C62" s="867"/>
      <c r="D62" s="935"/>
      <c r="E62" s="439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2"/>
      <c r="Q62" s="439"/>
      <c r="R62" s="282"/>
      <c r="S62" s="360"/>
      <c r="T62" s="287"/>
    </row>
    <row r="63" spans="2:20" ht="12.75">
      <c r="B63" s="283" t="s">
        <v>505</v>
      </c>
      <c r="C63" s="862"/>
      <c r="D63" s="935"/>
      <c r="E63" s="439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439"/>
      <c r="R63" s="282"/>
      <c r="S63" s="360"/>
      <c r="T63" s="287"/>
    </row>
    <row r="64" spans="2:20" ht="12.75">
      <c r="B64" s="283" t="s">
        <v>507</v>
      </c>
      <c r="C64" s="862"/>
      <c r="D64" s="935"/>
      <c r="E64" s="863"/>
      <c r="F64" s="864"/>
      <c r="G64" s="864"/>
      <c r="H64" s="864"/>
      <c r="I64" s="864"/>
      <c r="J64" s="864"/>
      <c r="K64" s="864"/>
      <c r="L64" s="864"/>
      <c r="M64" s="864"/>
      <c r="N64" s="864"/>
      <c r="O64" s="864"/>
      <c r="P64" s="864"/>
      <c r="Q64" s="868"/>
      <c r="R64" s="864"/>
      <c r="S64" s="865"/>
      <c r="T64" s="870"/>
    </row>
    <row r="65" spans="2:20" ht="13.5" thickBot="1">
      <c r="B65" s="936" t="s">
        <v>286</v>
      </c>
      <c r="C65" s="937"/>
      <c r="D65" s="935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30"/>
      <c r="R65" s="329"/>
      <c r="S65" s="331"/>
      <c r="T65" s="869"/>
    </row>
    <row r="66" spans="2:20" ht="12.75">
      <c r="B66" s="965" t="s">
        <v>287</v>
      </c>
      <c r="C66" s="966"/>
      <c r="D66" s="963" t="s">
        <v>104</v>
      </c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4"/>
      <c r="T66" s="365"/>
    </row>
    <row r="67" spans="2:20" ht="13.5" thickBot="1">
      <c r="B67" s="961" t="s">
        <v>288</v>
      </c>
      <c r="C67" s="962"/>
      <c r="D67" s="964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82"/>
      <c r="T67" s="367"/>
    </row>
    <row r="68" spans="2:20" ht="12.75" customHeight="1">
      <c r="B68" s="901" t="s">
        <v>267</v>
      </c>
      <c r="C68" s="902"/>
      <c r="D68" s="938" t="s">
        <v>104</v>
      </c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383"/>
      <c r="P68" s="383"/>
      <c r="Q68" s="383"/>
      <c r="R68" s="383"/>
      <c r="S68" s="384"/>
      <c r="T68" s="379"/>
    </row>
    <row r="69" spans="2:20" ht="14.25" customHeight="1" thickBot="1">
      <c r="B69" s="903" t="s">
        <v>268</v>
      </c>
      <c r="C69" s="932"/>
      <c r="D69" s="939"/>
      <c r="E69" s="380"/>
      <c r="F69" s="380"/>
      <c r="G69" s="380"/>
      <c r="H69" s="380"/>
      <c r="I69" s="380"/>
      <c r="J69" s="380"/>
      <c r="K69" s="380"/>
      <c r="L69" s="380"/>
      <c r="M69" s="380"/>
      <c r="N69" s="380"/>
      <c r="O69" s="380"/>
      <c r="P69" s="380"/>
      <c r="Q69" s="380"/>
      <c r="R69" s="380"/>
      <c r="S69" s="395"/>
      <c r="T69" s="396"/>
    </row>
    <row r="70" spans="2:20" ht="12.75">
      <c r="B70" s="955" t="s">
        <v>269</v>
      </c>
      <c r="C70" s="956"/>
      <c r="D70" s="957" t="s">
        <v>143</v>
      </c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Q70" s="399"/>
      <c r="R70" s="399"/>
      <c r="S70" s="400"/>
      <c r="T70" s="401"/>
    </row>
    <row r="71" spans="2:20" ht="13.5" thickBot="1">
      <c r="B71" s="959" t="s">
        <v>289</v>
      </c>
      <c r="C71" s="960"/>
      <c r="D71" s="958"/>
      <c r="E71" s="440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3"/>
      <c r="T71" s="404"/>
    </row>
    <row r="72" spans="2:20" ht="12.75">
      <c r="B72" s="291"/>
      <c r="C72" s="289"/>
      <c r="D72" s="290"/>
      <c r="E72" s="290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</row>
    <row r="73" spans="2:20" ht="14.25">
      <c r="B73" s="102" t="s">
        <v>290</v>
      </c>
      <c r="C73" s="369"/>
      <c r="K73" s="288"/>
      <c r="L73" s="288"/>
      <c r="M73" s="288"/>
      <c r="N73" s="288"/>
      <c r="O73" s="288"/>
      <c r="P73" s="288"/>
      <c r="Q73" s="288"/>
      <c r="R73" s="288"/>
      <c r="S73" s="288"/>
      <c r="T73" s="288"/>
    </row>
  </sheetData>
  <mergeCells count="25">
    <mergeCell ref="B70:C70"/>
    <mergeCell ref="D70:D71"/>
    <mergeCell ref="B71:C71"/>
    <mergeCell ref="B50:C50"/>
    <mergeCell ref="D49:D50"/>
    <mergeCell ref="B66:C66"/>
    <mergeCell ref="B67:C67"/>
    <mergeCell ref="D66:D67"/>
    <mergeCell ref="D52:D57"/>
    <mergeCell ref="B49:C49"/>
    <mergeCell ref="D6:D12"/>
    <mergeCell ref="C13:C16"/>
    <mergeCell ref="D13:D24"/>
    <mergeCell ref="C17:C20"/>
    <mergeCell ref="C21:C24"/>
    <mergeCell ref="D27:D33"/>
    <mergeCell ref="B48:C48"/>
    <mergeCell ref="D35:D40"/>
    <mergeCell ref="D41:D47"/>
    <mergeCell ref="B68:C68"/>
    <mergeCell ref="B69:C69"/>
    <mergeCell ref="B58:C58"/>
    <mergeCell ref="D58:D65"/>
    <mergeCell ref="B65:C65"/>
    <mergeCell ref="D68:D69"/>
  </mergeCells>
  <printOptions/>
  <pageMargins left="0.39" right="0.41" top="0.5" bottom="0.68" header="0.5" footer="0.5"/>
  <pageSetup fitToHeight="1" fitToWidth="1" horizontalDpi="600" verticalDpi="600" orientation="landscape" paperSize="9" scale="60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workbookViewId="0" topLeftCell="G1">
      <selection activeCell="D7" sqref="D7"/>
    </sheetView>
  </sheetViews>
  <sheetFormatPr defaultColWidth="9.140625" defaultRowHeight="12.75"/>
  <cols>
    <col min="1" max="1" width="2.421875" style="0" customWidth="1"/>
    <col min="2" max="2" width="35.140625" style="0" customWidth="1"/>
    <col min="3" max="3" width="11.140625" style="0" customWidth="1"/>
    <col min="4" max="4" width="9.57421875" style="0" customWidth="1"/>
    <col min="5" max="5" width="9.7109375" style="0" customWidth="1"/>
    <col min="6" max="6" width="8.7109375" style="0" customWidth="1"/>
    <col min="7" max="8" width="8.57421875" style="0" customWidth="1"/>
    <col min="9" max="9" width="8.7109375" style="0" customWidth="1"/>
    <col min="10" max="11" width="8.57421875" style="0" customWidth="1"/>
    <col min="13" max="13" width="8.421875" style="0" customWidth="1"/>
    <col min="16" max="16" width="9.28125" style="0" customWidth="1"/>
    <col min="17" max="17" width="8.8515625" style="0" customWidth="1"/>
    <col min="18" max="18" width="8.7109375" style="0" customWidth="1"/>
    <col min="19" max="19" width="8.421875" style="0" customWidth="1"/>
    <col min="20" max="20" width="16.421875" style="0" bestFit="1" customWidth="1"/>
  </cols>
  <sheetData>
    <row r="1" spans="2:20" ht="15.75">
      <c r="B1" s="441" t="str">
        <f>+UWAGA!B4</f>
        <v>Nazwa OSD</v>
      </c>
      <c r="T1" s="547"/>
    </row>
    <row r="2" spans="2:20" ht="15.75">
      <c r="B2" t="str">
        <f>+UWAGA!B5</f>
        <v>Data wniosku</v>
      </c>
      <c r="T2" s="547"/>
    </row>
    <row r="3" ht="15.75">
      <c r="T3" s="547"/>
    </row>
    <row r="4" ht="15.75">
      <c r="B4" s="441" t="s">
        <v>317</v>
      </c>
    </row>
    <row r="5" ht="16.5" thickBot="1">
      <c r="B5" s="441"/>
    </row>
    <row r="6" spans="1:20" ht="13.5" thickBot="1">
      <c r="A6" s="971"/>
      <c r="B6" s="972"/>
      <c r="C6" s="973"/>
      <c r="D6" s="977" t="s">
        <v>515</v>
      </c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9"/>
    </row>
    <row r="7" spans="1:20" ht="15.75" customHeight="1" thickBot="1">
      <c r="A7" s="974"/>
      <c r="B7" s="975"/>
      <c r="C7" s="976"/>
      <c r="D7" s="548" t="s">
        <v>48</v>
      </c>
      <c r="E7" s="548" t="s">
        <v>49</v>
      </c>
      <c r="F7" s="548" t="s">
        <v>89</v>
      </c>
      <c r="G7" s="548" t="s">
        <v>53</v>
      </c>
      <c r="H7" s="548" t="s">
        <v>54</v>
      </c>
      <c r="I7" s="548" t="s">
        <v>55</v>
      </c>
      <c r="J7" s="548" t="s">
        <v>90</v>
      </c>
      <c r="K7" s="548" t="s">
        <v>64</v>
      </c>
      <c r="L7" s="548" t="s">
        <v>65</v>
      </c>
      <c r="M7" s="548" t="s">
        <v>66</v>
      </c>
      <c r="N7" s="548" t="s">
        <v>61</v>
      </c>
      <c r="O7" s="548" t="s">
        <v>62</v>
      </c>
      <c r="P7" s="548" t="s">
        <v>63</v>
      </c>
      <c r="Q7" s="548" t="s">
        <v>68</v>
      </c>
      <c r="R7" s="548" t="s">
        <v>69</v>
      </c>
      <c r="S7" s="548" t="s">
        <v>95</v>
      </c>
      <c r="T7" s="549" t="s">
        <v>45</v>
      </c>
    </row>
    <row r="8" spans="1:20" ht="18" customHeight="1">
      <c r="A8" s="550" t="s">
        <v>291</v>
      </c>
      <c r="B8" s="551" t="s">
        <v>292</v>
      </c>
      <c r="C8" s="552" t="s">
        <v>165</v>
      </c>
      <c r="D8" s="552"/>
      <c r="E8" s="552"/>
      <c r="F8" s="553"/>
      <c r="G8" s="553"/>
      <c r="H8" s="553"/>
      <c r="I8" s="553"/>
      <c r="J8" s="553"/>
      <c r="K8" s="554"/>
      <c r="L8" s="554"/>
      <c r="M8" s="554"/>
      <c r="N8" s="554"/>
      <c r="O8" s="554"/>
      <c r="P8" s="554"/>
      <c r="Q8" s="554"/>
      <c r="R8" s="554"/>
      <c r="S8" s="554"/>
      <c r="T8" s="555"/>
    </row>
    <row r="9" spans="1:20" ht="18" customHeight="1">
      <c r="A9" s="556"/>
      <c r="B9" s="557" t="s">
        <v>293</v>
      </c>
      <c r="C9" s="558"/>
      <c r="D9" s="558"/>
      <c r="E9" s="558"/>
      <c r="F9" s="559"/>
      <c r="G9" s="559"/>
      <c r="H9" s="559"/>
      <c r="I9" s="559"/>
      <c r="J9" s="559"/>
      <c r="K9" s="560"/>
      <c r="L9" s="560"/>
      <c r="M9" s="560"/>
      <c r="N9" s="560"/>
      <c r="O9" s="560"/>
      <c r="P9" s="560"/>
      <c r="Q9" s="560"/>
      <c r="R9" s="560"/>
      <c r="S9" s="560"/>
      <c r="T9" s="561"/>
    </row>
    <row r="10" spans="1:20" ht="18" customHeight="1">
      <c r="A10" s="556"/>
      <c r="B10" s="557" t="s">
        <v>294</v>
      </c>
      <c r="C10" s="558" t="s">
        <v>295</v>
      </c>
      <c r="D10" s="558"/>
      <c r="E10" s="558"/>
      <c r="F10" s="559"/>
      <c r="G10" s="559"/>
      <c r="H10" s="559"/>
      <c r="I10" s="559"/>
      <c r="J10" s="559"/>
      <c r="K10" s="560"/>
      <c r="L10" s="560"/>
      <c r="M10" s="560"/>
      <c r="N10" s="560"/>
      <c r="O10" s="560"/>
      <c r="P10" s="560"/>
      <c r="Q10" s="560"/>
      <c r="R10" s="560"/>
      <c r="S10" s="560"/>
      <c r="T10" s="561"/>
    </row>
    <row r="11" spans="1:20" ht="25.5">
      <c r="A11" s="556"/>
      <c r="B11" s="557" t="s">
        <v>296</v>
      </c>
      <c r="C11" s="558"/>
      <c r="D11" s="558"/>
      <c r="E11" s="558"/>
      <c r="F11" s="562"/>
      <c r="G11" s="562"/>
      <c r="H11" s="562"/>
      <c r="I11" s="562"/>
      <c r="J11" s="562"/>
      <c r="K11" s="563"/>
      <c r="L11" s="563"/>
      <c r="M11" s="563"/>
      <c r="N11" s="563"/>
      <c r="O11" s="563"/>
      <c r="P11" s="563"/>
      <c r="Q11" s="563"/>
      <c r="R11" s="563"/>
      <c r="S11" s="563"/>
      <c r="T11" s="561"/>
    </row>
    <row r="12" spans="1:20" ht="25.5">
      <c r="A12" s="564" t="s">
        <v>297</v>
      </c>
      <c r="B12" s="565" t="s">
        <v>298</v>
      </c>
      <c r="C12" s="558"/>
      <c r="D12" s="558"/>
      <c r="E12" s="558"/>
      <c r="F12" s="562"/>
      <c r="G12" s="562"/>
      <c r="H12" s="562"/>
      <c r="I12" s="562"/>
      <c r="J12" s="562"/>
      <c r="K12" s="563"/>
      <c r="L12" s="563"/>
      <c r="M12" s="563"/>
      <c r="N12" s="563"/>
      <c r="O12" s="563"/>
      <c r="P12" s="563"/>
      <c r="Q12" s="563"/>
      <c r="R12" s="563"/>
      <c r="S12" s="563"/>
      <c r="T12" s="561"/>
    </row>
    <row r="13" spans="1:20" ht="26.25" thickBot="1">
      <c r="A13" s="566" t="s">
        <v>299</v>
      </c>
      <c r="B13" s="567" t="s">
        <v>300</v>
      </c>
      <c r="C13" s="568" t="s">
        <v>301</v>
      </c>
      <c r="D13" s="568"/>
      <c r="E13" s="568"/>
      <c r="F13" s="569"/>
      <c r="G13" s="569"/>
      <c r="H13" s="569"/>
      <c r="I13" s="569"/>
      <c r="J13" s="569"/>
      <c r="K13" s="570"/>
      <c r="L13" s="570"/>
      <c r="M13" s="570"/>
      <c r="N13" s="570"/>
      <c r="O13" s="570"/>
      <c r="P13" s="570"/>
      <c r="Q13" s="570"/>
      <c r="R13" s="570"/>
      <c r="S13" s="570"/>
      <c r="T13" s="571"/>
    </row>
    <row r="14" spans="1:20" ht="26.25" thickBot="1">
      <c r="A14" s="572" t="s">
        <v>302</v>
      </c>
      <c r="B14" s="573" t="s">
        <v>303</v>
      </c>
      <c r="C14" s="574" t="s">
        <v>304</v>
      </c>
      <c r="D14" s="574"/>
      <c r="E14" s="574"/>
      <c r="F14" s="575"/>
      <c r="G14" s="575"/>
      <c r="H14" s="575"/>
      <c r="I14" s="575"/>
      <c r="J14" s="575"/>
      <c r="K14" s="576"/>
      <c r="L14" s="576"/>
      <c r="M14" s="576"/>
      <c r="N14" s="576"/>
      <c r="O14" s="576"/>
      <c r="P14" s="576"/>
      <c r="Q14" s="576"/>
      <c r="R14" s="576"/>
      <c r="S14" s="576"/>
      <c r="T14" s="577"/>
    </row>
    <row r="15" spans="1:20" ht="26.25" thickBot="1">
      <c r="A15" s="578" t="s">
        <v>305</v>
      </c>
      <c r="B15" s="579" t="s">
        <v>306</v>
      </c>
      <c r="C15" s="580" t="s">
        <v>165</v>
      </c>
      <c r="D15" s="580"/>
      <c r="E15" s="580"/>
      <c r="F15" s="581"/>
      <c r="G15" s="581"/>
      <c r="H15" s="581"/>
      <c r="I15" s="581"/>
      <c r="J15" s="581"/>
      <c r="K15" s="582"/>
      <c r="L15" s="582"/>
      <c r="M15" s="582"/>
      <c r="N15" s="582"/>
      <c r="O15" s="582"/>
      <c r="P15" s="582"/>
      <c r="Q15" s="582"/>
      <c r="R15" s="582"/>
      <c r="S15" s="582"/>
      <c r="T15" s="583"/>
    </row>
    <row r="16" spans="1:20" ht="39" thickBot="1">
      <c r="A16" s="572" t="s">
        <v>307</v>
      </c>
      <c r="B16" s="573" t="s">
        <v>308</v>
      </c>
      <c r="C16" s="574" t="s">
        <v>304</v>
      </c>
      <c r="D16" s="574"/>
      <c r="E16" s="574"/>
      <c r="F16" s="584"/>
      <c r="G16" s="584"/>
      <c r="H16" s="584"/>
      <c r="I16" s="584"/>
      <c r="J16" s="584"/>
      <c r="K16" s="585"/>
      <c r="L16" s="585"/>
      <c r="M16" s="585"/>
      <c r="N16" s="585"/>
      <c r="O16" s="585"/>
      <c r="P16" s="585"/>
      <c r="Q16" s="585"/>
      <c r="R16" s="585"/>
      <c r="S16" s="585"/>
      <c r="T16" s="586"/>
    </row>
    <row r="17" spans="1:20" ht="39" thickBot="1">
      <c r="A17" s="587" t="s">
        <v>309</v>
      </c>
      <c r="B17" s="588" t="s">
        <v>310</v>
      </c>
      <c r="C17" s="589" t="s">
        <v>301</v>
      </c>
      <c r="D17" s="589"/>
      <c r="E17" s="589"/>
      <c r="F17" s="590"/>
      <c r="G17" s="590"/>
      <c r="H17" s="590"/>
      <c r="I17" s="590"/>
      <c r="J17" s="590"/>
      <c r="K17" s="590"/>
      <c r="L17" s="590"/>
      <c r="M17" s="590"/>
      <c r="N17" s="590"/>
      <c r="O17" s="590"/>
      <c r="P17" s="590"/>
      <c r="Q17" s="590"/>
      <c r="R17" s="590"/>
      <c r="S17" s="590"/>
      <c r="T17" s="591"/>
    </row>
    <row r="18" spans="1:19" ht="12.75" customHeight="1">
      <c r="A18" s="970" t="s">
        <v>311</v>
      </c>
      <c r="B18" s="970"/>
      <c r="C18" s="970"/>
      <c r="D18" s="970"/>
      <c r="E18" s="970"/>
      <c r="F18" s="970"/>
      <c r="G18" s="970"/>
      <c r="H18" s="970"/>
      <c r="I18" s="970"/>
      <c r="J18" s="970"/>
      <c r="K18" s="592"/>
      <c r="L18" s="592"/>
      <c r="M18" s="592"/>
      <c r="N18" s="592"/>
      <c r="O18" s="592"/>
      <c r="P18" s="592"/>
      <c r="Q18" s="592"/>
      <c r="R18" s="592"/>
      <c r="S18" s="592"/>
    </row>
    <row r="19" ht="12.75">
      <c r="A19" t="s">
        <v>312</v>
      </c>
    </row>
    <row r="20" ht="12.75">
      <c r="B20" t="s">
        <v>313</v>
      </c>
    </row>
    <row r="21" ht="12.75">
      <c r="A21" t="s">
        <v>314</v>
      </c>
    </row>
  </sheetData>
  <mergeCells count="3">
    <mergeCell ref="A18:J18"/>
    <mergeCell ref="A6:C7"/>
    <mergeCell ref="D6:T6"/>
  </mergeCells>
  <printOptions/>
  <pageMargins left="0.9055118110236221" right="0.8267716535433072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G36"/>
  <sheetViews>
    <sheetView workbookViewId="0" topLeftCell="A7">
      <selection activeCell="AZ9" sqref="AZ9:BC9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10.7109375" style="0" customWidth="1"/>
    <col min="4" max="4" width="5.57421875" style="0" customWidth="1"/>
    <col min="5" max="6" width="6.140625" style="0" customWidth="1"/>
    <col min="7" max="7" width="5.8515625" style="0" customWidth="1"/>
    <col min="8" max="8" width="6.140625" style="0" customWidth="1"/>
    <col min="9" max="10" width="5.8515625" style="0" customWidth="1"/>
    <col min="11" max="11" width="6.00390625" style="0" customWidth="1"/>
    <col min="12" max="12" width="5.7109375" style="0" customWidth="1"/>
    <col min="13" max="13" width="5.28125" style="0" customWidth="1"/>
    <col min="14" max="14" width="5.57421875" style="0" customWidth="1"/>
    <col min="15" max="15" width="6.28125" style="0" customWidth="1"/>
    <col min="16" max="16" width="13.00390625" style="0" customWidth="1"/>
    <col min="17" max="17" width="13.140625" style="0" customWidth="1"/>
    <col min="18" max="18" width="8.57421875" style="0" customWidth="1"/>
    <col min="19" max="19" width="8.140625" style="0" customWidth="1"/>
    <col min="20" max="20" width="8.421875" style="0" customWidth="1"/>
    <col min="21" max="21" width="8.28125" style="0" customWidth="1"/>
    <col min="22" max="22" width="11.421875" style="0" customWidth="1"/>
    <col min="23" max="23" width="11.28125" style="0" customWidth="1"/>
    <col min="24" max="24" width="5.57421875" style="0" customWidth="1"/>
    <col min="25" max="30" width="6.140625" style="0" customWidth="1"/>
    <col min="31" max="31" width="5.8515625" style="0" customWidth="1"/>
    <col min="32" max="35" width="6.140625" style="0" customWidth="1"/>
    <col min="36" max="38" width="5.8515625" style="0" customWidth="1"/>
    <col min="39" max="39" width="6.00390625" style="0" customWidth="1"/>
    <col min="40" max="40" width="6.140625" style="0" customWidth="1"/>
    <col min="41" max="46" width="6.00390625" style="0" customWidth="1"/>
    <col min="47" max="47" width="6.28125" style="0" customWidth="1"/>
    <col min="48" max="48" width="9.28125" style="0" customWidth="1"/>
    <col min="49" max="49" width="7.00390625" style="0" customWidth="1"/>
    <col min="50" max="51" width="7.421875" style="0" customWidth="1"/>
    <col min="52" max="52" width="9.28125" style="0" customWidth="1"/>
    <col min="53" max="53" width="7.00390625" style="0" customWidth="1"/>
    <col min="54" max="54" width="7.421875" style="0" customWidth="1"/>
    <col min="55" max="55" width="8.140625" style="0" customWidth="1"/>
    <col min="56" max="56" width="6.140625" style="0" customWidth="1"/>
    <col min="57" max="59" width="6.00390625" style="0" customWidth="1"/>
  </cols>
  <sheetData>
    <row r="1" ht="15.75">
      <c r="B1" s="441" t="str">
        <f>+UWAGA!B4</f>
        <v>Nazwa OSD</v>
      </c>
    </row>
    <row r="2" ht="12.75">
      <c r="B2" t="str">
        <f>+UWAGA!B5</f>
        <v>Data wniosku</v>
      </c>
    </row>
    <row r="3" ht="12.75">
      <c r="W3" s="292"/>
    </row>
    <row r="4" spans="1:2" ht="15.75">
      <c r="A4" s="5" t="s">
        <v>166</v>
      </c>
      <c r="B4" s="5"/>
    </row>
    <row r="5" spans="15:47" ht="12.75">
      <c r="O5" s="293"/>
      <c r="R5" s="293"/>
      <c r="S5" s="293"/>
      <c r="T5" s="293"/>
      <c r="U5" s="293"/>
      <c r="V5" s="293"/>
      <c r="W5" s="293"/>
      <c r="AU5" s="293"/>
    </row>
    <row r="6" spans="1:59" ht="13.5" thickBot="1">
      <c r="A6" s="7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93"/>
      <c r="P6" s="2"/>
      <c r="Q6" s="2"/>
      <c r="R6" s="293"/>
      <c r="S6" s="293"/>
      <c r="T6" s="293"/>
      <c r="U6" s="293"/>
      <c r="V6" s="293"/>
      <c r="W6" s="293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93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</row>
    <row r="7" spans="1:59" ht="13.5" customHeight="1" thickTop="1">
      <c r="A7" s="347"/>
      <c r="B7" s="348"/>
      <c r="C7" s="294"/>
      <c r="D7" s="992" t="s">
        <v>167</v>
      </c>
      <c r="E7" s="993"/>
      <c r="F7" s="993"/>
      <c r="G7" s="994"/>
      <c r="H7" s="992" t="s">
        <v>168</v>
      </c>
      <c r="I7" s="993"/>
      <c r="J7" s="993"/>
      <c r="K7" s="994"/>
      <c r="L7" s="983" t="s">
        <v>169</v>
      </c>
      <c r="M7" s="984"/>
      <c r="N7" s="984"/>
      <c r="O7" s="985"/>
      <c r="P7" s="349" t="s">
        <v>167</v>
      </c>
      <c r="Q7" s="350" t="s">
        <v>168</v>
      </c>
      <c r="R7" s="992" t="s">
        <v>167</v>
      </c>
      <c r="S7" s="994"/>
      <c r="T7" s="1003" t="s">
        <v>168</v>
      </c>
      <c r="U7" s="1004"/>
      <c r="V7" s="983" t="s">
        <v>169</v>
      </c>
      <c r="W7" s="985"/>
      <c r="X7" s="992" t="s">
        <v>167</v>
      </c>
      <c r="Y7" s="993"/>
      <c r="Z7" s="993"/>
      <c r="AA7" s="993"/>
      <c r="AB7" s="993"/>
      <c r="AC7" s="993"/>
      <c r="AD7" s="993"/>
      <c r="AE7" s="994"/>
      <c r="AF7" s="992" t="s">
        <v>168</v>
      </c>
      <c r="AG7" s="993"/>
      <c r="AH7" s="993"/>
      <c r="AI7" s="993"/>
      <c r="AJ7" s="993"/>
      <c r="AK7" s="993"/>
      <c r="AL7" s="993"/>
      <c r="AM7" s="994"/>
      <c r="AN7" s="983" t="s">
        <v>169</v>
      </c>
      <c r="AO7" s="984"/>
      <c r="AP7" s="984"/>
      <c r="AQ7" s="984"/>
      <c r="AR7" s="984"/>
      <c r="AS7" s="984"/>
      <c r="AT7" s="984"/>
      <c r="AU7" s="985"/>
      <c r="AV7" s="992" t="s">
        <v>167</v>
      </c>
      <c r="AW7" s="993"/>
      <c r="AX7" s="993"/>
      <c r="AY7" s="994"/>
      <c r="AZ7" s="992" t="s">
        <v>168</v>
      </c>
      <c r="BA7" s="993"/>
      <c r="BB7" s="993"/>
      <c r="BC7" s="994"/>
      <c r="BD7" s="983" t="s">
        <v>169</v>
      </c>
      <c r="BE7" s="984"/>
      <c r="BF7" s="984"/>
      <c r="BG7" s="985"/>
    </row>
    <row r="8" spans="1:59" ht="13.5" customHeight="1">
      <c r="A8" s="1019" t="s">
        <v>33</v>
      </c>
      <c r="B8" s="1021" t="s">
        <v>170</v>
      </c>
      <c r="C8" s="1022"/>
      <c r="D8" s="995" t="s">
        <v>413</v>
      </c>
      <c r="E8" s="995"/>
      <c r="F8" s="995"/>
      <c r="G8" s="995"/>
      <c r="H8" s="995" t="s">
        <v>516</v>
      </c>
      <c r="I8" s="995"/>
      <c r="J8" s="995"/>
      <c r="K8" s="995"/>
      <c r="L8" s="986"/>
      <c r="M8" s="987"/>
      <c r="N8" s="987"/>
      <c r="O8" s="988"/>
      <c r="P8" s="352" t="s">
        <v>413</v>
      </c>
      <c r="Q8" s="351" t="s">
        <v>516</v>
      </c>
      <c r="R8" s="996" t="s">
        <v>413</v>
      </c>
      <c r="S8" s="998"/>
      <c r="T8" s="928" t="s">
        <v>517</v>
      </c>
      <c r="U8" s="1007"/>
      <c r="V8" s="986"/>
      <c r="W8" s="988"/>
      <c r="X8" s="995" t="s">
        <v>413</v>
      </c>
      <c r="Y8" s="995"/>
      <c r="Z8" s="995"/>
      <c r="AA8" s="995"/>
      <c r="AB8" s="995"/>
      <c r="AC8" s="995"/>
      <c r="AD8" s="995"/>
      <c r="AE8" s="995"/>
      <c r="AF8" s="995" t="s">
        <v>517</v>
      </c>
      <c r="AG8" s="995"/>
      <c r="AH8" s="995"/>
      <c r="AI8" s="995"/>
      <c r="AJ8" s="995"/>
      <c r="AK8" s="995"/>
      <c r="AL8" s="995"/>
      <c r="AM8" s="995"/>
      <c r="AN8" s="989"/>
      <c r="AO8" s="990"/>
      <c r="AP8" s="990"/>
      <c r="AQ8" s="990"/>
      <c r="AR8" s="990"/>
      <c r="AS8" s="990"/>
      <c r="AT8" s="990"/>
      <c r="AU8" s="991"/>
      <c r="AV8" s="996" t="s">
        <v>413</v>
      </c>
      <c r="AW8" s="997"/>
      <c r="AX8" s="997"/>
      <c r="AY8" s="998"/>
      <c r="AZ8" s="996" t="s">
        <v>517</v>
      </c>
      <c r="BA8" s="997"/>
      <c r="BB8" s="997"/>
      <c r="BC8" s="998"/>
      <c r="BD8" s="986"/>
      <c r="BE8" s="987"/>
      <c r="BF8" s="987"/>
      <c r="BG8" s="988"/>
    </row>
    <row r="9" spans="1:59" ht="48" customHeight="1">
      <c r="A9" s="1019"/>
      <c r="B9" s="1021"/>
      <c r="C9" s="1022"/>
      <c r="D9" s="980" t="s">
        <v>179</v>
      </c>
      <c r="E9" s="1001"/>
      <c r="F9" s="1001"/>
      <c r="G9" s="1002"/>
      <c r="H9" s="986" t="s">
        <v>179</v>
      </c>
      <c r="I9" s="987"/>
      <c r="J9" s="987"/>
      <c r="K9" s="988"/>
      <c r="L9" s="986"/>
      <c r="M9" s="987"/>
      <c r="N9" s="987"/>
      <c r="O9" s="988"/>
      <c r="P9" s="1008" t="s">
        <v>315</v>
      </c>
      <c r="Q9" s="1008" t="s">
        <v>315</v>
      </c>
      <c r="R9" s="1005" t="s">
        <v>198</v>
      </c>
      <c r="S9" s="1006"/>
      <c r="T9" s="1005" t="s">
        <v>198</v>
      </c>
      <c r="U9" s="1006"/>
      <c r="V9" s="989"/>
      <c r="W9" s="991"/>
      <c r="X9" s="980" t="s">
        <v>171</v>
      </c>
      <c r="Y9" s="1001"/>
      <c r="Z9" s="1001"/>
      <c r="AA9" s="1001"/>
      <c r="AB9" s="1001"/>
      <c r="AC9" s="1001"/>
      <c r="AD9" s="1001"/>
      <c r="AE9" s="1002"/>
      <c r="AF9" s="986" t="s">
        <v>171</v>
      </c>
      <c r="AG9" s="987"/>
      <c r="AH9" s="987"/>
      <c r="AI9" s="987"/>
      <c r="AJ9" s="987"/>
      <c r="AK9" s="987"/>
      <c r="AL9" s="987"/>
      <c r="AM9" s="988"/>
      <c r="AN9" s="986" t="s">
        <v>171</v>
      </c>
      <c r="AO9" s="987"/>
      <c r="AP9" s="987"/>
      <c r="AQ9" s="987"/>
      <c r="AR9" s="987"/>
      <c r="AS9" s="987"/>
      <c r="AT9" s="987"/>
      <c r="AU9" s="988"/>
      <c r="AV9" s="980" t="s">
        <v>215</v>
      </c>
      <c r="AW9" s="981"/>
      <c r="AX9" s="981"/>
      <c r="AY9" s="982"/>
      <c r="AZ9" s="980" t="s">
        <v>215</v>
      </c>
      <c r="BA9" s="981"/>
      <c r="BB9" s="981"/>
      <c r="BC9" s="982"/>
      <c r="BD9" s="986"/>
      <c r="BE9" s="987"/>
      <c r="BF9" s="987"/>
      <c r="BG9" s="988"/>
    </row>
    <row r="10" spans="1:59" ht="26.25" customHeight="1">
      <c r="A10" s="1019"/>
      <c r="B10" s="1021"/>
      <c r="C10" s="1022"/>
      <c r="D10" s="980" t="s">
        <v>203</v>
      </c>
      <c r="E10" s="981"/>
      <c r="F10" s="981"/>
      <c r="G10" s="982"/>
      <c r="H10" s="980" t="s">
        <v>203</v>
      </c>
      <c r="I10" s="981"/>
      <c r="J10" s="981"/>
      <c r="K10" s="982"/>
      <c r="L10" s="989"/>
      <c r="M10" s="990"/>
      <c r="N10" s="990"/>
      <c r="O10" s="991"/>
      <c r="P10" s="1009"/>
      <c r="Q10" s="1009"/>
      <c r="R10" s="989"/>
      <c r="S10" s="991"/>
      <c r="T10" s="989"/>
      <c r="U10" s="991"/>
      <c r="V10" s="295" t="s">
        <v>210</v>
      </c>
      <c r="W10" s="339" t="s">
        <v>180</v>
      </c>
      <c r="X10" s="981" t="s">
        <v>240</v>
      </c>
      <c r="Y10" s="981"/>
      <c r="Z10" s="981"/>
      <c r="AA10" s="981"/>
      <c r="AB10" s="981"/>
      <c r="AC10" s="981"/>
      <c r="AD10" s="981"/>
      <c r="AE10" s="981"/>
      <c r="AF10" s="980" t="s">
        <v>240</v>
      </c>
      <c r="AG10" s="981"/>
      <c r="AH10" s="981"/>
      <c r="AI10" s="981"/>
      <c r="AJ10" s="981"/>
      <c r="AK10" s="981"/>
      <c r="AL10" s="981"/>
      <c r="AM10" s="982"/>
      <c r="AN10" s="981" t="s">
        <v>201</v>
      </c>
      <c r="AO10" s="981"/>
      <c r="AP10" s="981"/>
      <c r="AQ10" s="981"/>
      <c r="AR10" s="981"/>
      <c r="AS10" s="981"/>
      <c r="AT10" s="981"/>
      <c r="AU10" s="982"/>
      <c r="AV10" s="999" t="s">
        <v>214</v>
      </c>
      <c r="AW10" s="980" t="s">
        <v>216</v>
      </c>
      <c r="AX10" s="981"/>
      <c r="AY10" s="981"/>
      <c r="AZ10" s="999" t="s">
        <v>214</v>
      </c>
      <c r="BA10" s="980" t="s">
        <v>216</v>
      </c>
      <c r="BB10" s="981"/>
      <c r="BC10" s="981"/>
      <c r="BD10" s="989"/>
      <c r="BE10" s="990"/>
      <c r="BF10" s="990"/>
      <c r="BG10" s="991"/>
    </row>
    <row r="11" spans="1:59" ht="38.25" customHeight="1">
      <c r="A11" s="1020"/>
      <c r="B11" s="1023"/>
      <c r="C11" s="1024"/>
      <c r="D11" s="353" t="s">
        <v>41</v>
      </c>
      <c r="E11" s="354" t="s">
        <v>42</v>
      </c>
      <c r="F11" s="354" t="s">
        <v>43</v>
      </c>
      <c r="G11" s="354" t="s">
        <v>44</v>
      </c>
      <c r="H11" s="353" t="s">
        <v>41</v>
      </c>
      <c r="I11" s="354" t="s">
        <v>42</v>
      </c>
      <c r="J11" s="354" t="s">
        <v>43</v>
      </c>
      <c r="K11" s="354" t="s">
        <v>44</v>
      </c>
      <c r="L11" s="354" t="s">
        <v>207</v>
      </c>
      <c r="M11" s="354" t="s">
        <v>208</v>
      </c>
      <c r="N11" s="354" t="s">
        <v>209</v>
      </c>
      <c r="O11" s="354" t="s">
        <v>181</v>
      </c>
      <c r="P11" s="1010"/>
      <c r="Q11" s="1010"/>
      <c r="R11" s="296" t="s">
        <v>199</v>
      </c>
      <c r="S11" s="296" t="s">
        <v>200</v>
      </c>
      <c r="T11" s="296" t="s">
        <v>172</v>
      </c>
      <c r="U11" s="296" t="s">
        <v>173</v>
      </c>
      <c r="V11" s="296" t="s">
        <v>172</v>
      </c>
      <c r="W11" s="296" t="s">
        <v>173</v>
      </c>
      <c r="X11" s="353"/>
      <c r="Y11" s="354"/>
      <c r="Z11" s="354"/>
      <c r="AA11" s="354"/>
      <c r="AB11" s="354"/>
      <c r="AC11" s="354"/>
      <c r="AD11" s="354"/>
      <c r="AE11" s="354"/>
      <c r="AF11" s="353"/>
      <c r="AG11" s="354"/>
      <c r="AH11" s="354"/>
      <c r="AI11" s="354"/>
      <c r="AJ11" s="354"/>
      <c r="AK11" s="354"/>
      <c r="AL11" s="354"/>
      <c r="AM11" s="354"/>
      <c r="AN11" s="354" t="s">
        <v>217</v>
      </c>
      <c r="AO11" s="354" t="s">
        <v>218</v>
      </c>
      <c r="AP11" s="354" t="s">
        <v>219</v>
      </c>
      <c r="AQ11" s="354" t="s">
        <v>220</v>
      </c>
      <c r="AR11" s="354" t="s">
        <v>221</v>
      </c>
      <c r="AS11" s="354" t="s">
        <v>222</v>
      </c>
      <c r="AT11" s="354" t="s">
        <v>223</v>
      </c>
      <c r="AU11" s="354" t="s">
        <v>224</v>
      </c>
      <c r="AV11" s="1000"/>
      <c r="AW11" s="340" t="s">
        <v>204</v>
      </c>
      <c r="AX11" s="340" t="s">
        <v>205</v>
      </c>
      <c r="AY11" s="341" t="s">
        <v>206</v>
      </c>
      <c r="AZ11" s="1000"/>
      <c r="BA11" s="340" t="s">
        <v>204</v>
      </c>
      <c r="BB11" s="340" t="s">
        <v>205</v>
      </c>
      <c r="BC11" s="341" t="s">
        <v>206</v>
      </c>
      <c r="BD11" s="354" t="s">
        <v>225</v>
      </c>
      <c r="BE11" s="354" t="s">
        <v>226</v>
      </c>
      <c r="BF11" s="354" t="s">
        <v>227</v>
      </c>
      <c r="BG11" s="354" t="s">
        <v>228</v>
      </c>
    </row>
    <row r="12" spans="1:59" ht="12" customHeight="1" thickBot="1">
      <c r="A12" s="297">
        <v>1</v>
      </c>
      <c r="B12" s="298">
        <v>2</v>
      </c>
      <c r="C12" s="299">
        <v>3</v>
      </c>
      <c r="D12" s="299">
        <v>3</v>
      </c>
      <c r="E12" s="299">
        <v>4</v>
      </c>
      <c r="F12" s="299">
        <v>5</v>
      </c>
      <c r="G12" s="299">
        <v>6</v>
      </c>
      <c r="H12" s="299">
        <v>7</v>
      </c>
      <c r="I12" s="299">
        <v>8</v>
      </c>
      <c r="J12" s="299">
        <v>9</v>
      </c>
      <c r="K12" s="299">
        <v>10</v>
      </c>
      <c r="L12" s="299">
        <v>11</v>
      </c>
      <c r="M12" s="299">
        <v>12</v>
      </c>
      <c r="N12" s="299">
        <v>13</v>
      </c>
      <c r="O12" s="299">
        <v>14</v>
      </c>
      <c r="P12" s="305">
        <v>15</v>
      </c>
      <c r="Q12" s="305">
        <v>16</v>
      </c>
      <c r="R12" s="299">
        <v>17</v>
      </c>
      <c r="S12" s="299">
        <v>18</v>
      </c>
      <c r="T12" s="299">
        <v>19</v>
      </c>
      <c r="U12" s="299">
        <v>20</v>
      </c>
      <c r="V12" s="299">
        <v>21</v>
      </c>
      <c r="W12" s="299">
        <v>22</v>
      </c>
      <c r="X12" s="299">
        <v>23</v>
      </c>
      <c r="Y12" s="299">
        <v>24</v>
      </c>
      <c r="Z12" s="299">
        <v>25</v>
      </c>
      <c r="AA12" s="299">
        <v>26</v>
      </c>
      <c r="AB12" s="299">
        <v>27</v>
      </c>
      <c r="AC12" s="299">
        <v>28</v>
      </c>
      <c r="AD12" s="299">
        <v>29</v>
      </c>
      <c r="AE12" s="299">
        <v>30</v>
      </c>
      <c r="AF12" s="299">
        <v>31</v>
      </c>
      <c r="AG12" s="299">
        <v>32</v>
      </c>
      <c r="AH12" s="299">
        <v>33</v>
      </c>
      <c r="AI12" s="299">
        <v>34</v>
      </c>
      <c r="AJ12" s="299">
        <v>35</v>
      </c>
      <c r="AK12" s="299">
        <v>36</v>
      </c>
      <c r="AL12" s="299">
        <v>37</v>
      </c>
      <c r="AM12" s="299">
        <v>38</v>
      </c>
      <c r="AN12" s="299">
        <v>40</v>
      </c>
      <c r="AO12" s="299">
        <v>41</v>
      </c>
      <c r="AP12" s="299">
        <v>42</v>
      </c>
      <c r="AQ12" s="299">
        <v>43</v>
      </c>
      <c r="AR12" s="299">
        <v>44</v>
      </c>
      <c r="AS12" s="299">
        <v>45</v>
      </c>
      <c r="AT12" s="299">
        <v>46</v>
      </c>
      <c r="AU12" s="299">
        <v>47</v>
      </c>
      <c r="AV12" s="299">
        <v>48</v>
      </c>
      <c r="AW12" s="299">
        <v>49</v>
      </c>
      <c r="AX12" s="299">
        <v>50</v>
      </c>
      <c r="AY12" s="305">
        <v>51</v>
      </c>
      <c r="AZ12" s="299">
        <v>52</v>
      </c>
      <c r="BA12" s="299">
        <v>53</v>
      </c>
      <c r="BB12" s="299">
        <v>54</v>
      </c>
      <c r="BC12" s="305">
        <v>55</v>
      </c>
      <c r="BD12" s="299">
        <v>56</v>
      </c>
      <c r="BE12" s="299">
        <v>57</v>
      </c>
      <c r="BF12" s="299">
        <v>58</v>
      </c>
      <c r="BG12" s="299">
        <v>59</v>
      </c>
    </row>
    <row r="13" spans="1:59" s="300" customFormat="1" ht="13.5" thickTop="1">
      <c r="A13" s="1015">
        <v>1</v>
      </c>
      <c r="B13" s="1011" t="s">
        <v>48</v>
      </c>
      <c r="C13" s="342" t="s">
        <v>211</v>
      </c>
      <c r="D13" s="448"/>
      <c r="E13" s="448"/>
      <c r="F13" s="448"/>
      <c r="G13" s="448"/>
      <c r="H13" s="448"/>
      <c r="I13" s="448"/>
      <c r="J13" s="448"/>
      <c r="K13" s="448"/>
      <c r="L13" s="450"/>
      <c r="M13" s="450"/>
      <c r="N13" s="450"/>
      <c r="O13" s="451"/>
      <c r="P13" s="452"/>
      <c r="Q13" s="452"/>
      <c r="R13" s="453"/>
      <c r="S13" s="453"/>
      <c r="T13" s="453"/>
      <c r="U13" s="453"/>
      <c r="V13" s="453"/>
      <c r="W13" s="453"/>
      <c r="X13" s="448"/>
      <c r="Y13" s="448"/>
      <c r="Z13" s="448"/>
      <c r="AA13" s="448"/>
      <c r="AB13" s="448"/>
      <c r="AC13" s="448"/>
      <c r="AD13" s="448"/>
      <c r="AE13" s="448"/>
      <c r="AF13" s="448"/>
      <c r="AG13" s="448"/>
      <c r="AH13" s="448"/>
      <c r="AI13" s="448"/>
      <c r="AJ13" s="448"/>
      <c r="AK13" s="448"/>
      <c r="AL13" s="448"/>
      <c r="AM13" s="448"/>
      <c r="AN13" s="448"/>
      <c r="AO13" s="448"/>
      <c r="AP13" s="448"/>
      <c r="AQ13" s="448"/>
      <c r="AR13" s="448"/>
      <c r="AS13" s="448"/>
      <c r="AT13" s="448"/>
      <c r="AU13" s="453"/>
      <c r="AV13" s="448"/>
      <c r="AW13" s="448"/>
      <c r="AX13" s="448"/>
      <c r="AY13" s="448"/>
      <c r="AZ13" s="448"/>
      <c r="BA13" s="448"/>
      <c r="BB13" s="448"/>
      <c r="BC13" s="448"/>
      <c r="BD13" s="448"/>
      <c r="BE13" s="448"/>
      <c r="BF13" s="448"/>
      <c r="BG13" s="448"/>
    </row>
    <row r="14" spans="1:59" s="300" customFormat="1" ht="12.75">
      <c r="A14" s="1016"/>
      <c r="B14" s="1012"/>
      <c r="C14" s="343" t="s">
        <v>175</v>
      </c>
      <c r="D14" s="301"/>
      <c r="E14" s="301"/>
      <c r="F14" s="301"/>
      <c r="G14" s="301"/>
      <c r="H14" s="301"/>
      <c r="I14" s="301"/>
      <c r="J14" s="301"/>
      <c r="K14" s="301"/>
      <c r="L14" s="454"/>
      <c r="M14" s="454"/>
      <c r="N14" s="454"/>
      <c r="O14" s="455"/>
      <c r="P14" s="456"/>
      <c r="Q14" s="456"/>
      <c r="R14" s="457"/>
      <c r="S14" s="457"/>
      <c r="T14" s="457"/>
      <c r="U14" s="457"/>
      <c r="V14" s="457"/>
      <c r="W14" s="457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301"/>
      <c r="AL14" s="301"/>
      <c r="AM14" s="301"/>
      <c r="AN14" s="301"/>
      <c r="AO14" s="301"/>
      <c r="AP14" s="301"/>
      <c r="AQ14" s="301"/>
      <c r="AR14" s="301"/>
      <c r="AS14" s="301"/>
      <c r="AT14" s="301"/>
      <c r="AU14" s="457"/>
      <c r="AV14" s="301"/>
      <c r="AW14" s="301"/>
      <c r="AX14" s="301"/>
      <c r="AY14" s="301"/>
      <c r="AZ14" s="301"/>
      <c r="BA14" s="301"/>
      <c r="BB14" s="301"/>
      <c r="BC14" s="301"/>
      <c r="BD14" s="301"/>
      <c r="BE14" s="301"/>
      <c r="BF14" s="301"/>
      <c r="BG14" s="301"/>
    </row>
    <row r="15" spans="1:59" s="300" customFormat="1" ht="12.75">
      <c r="A15" s="1016"/>
      <c r="B15" s="1012"/>
      <c r="C15" s="343" t="s">
        <v>176</v>
      </c>
      <c r="D15" s="449"/>
      <c r="E15" s="449"/>
      <c r="F15" s="449"/>
      <c r="G15" s="449"/>
      <c r="H15" s="449"/>
      <c r="I15" s="449"/>
      <c r="J15" s="449"/>
      <c r="K15" s="449"/>
      <c r="L15" s="458"/>
      <c r="M15" s="459"/>
      <c r="N15" s="458"/>
      <c r="O15" s="460"/>
      <c r="P15" s="456"/>
      <c r="Q15" s="456"/>
      <c r="R15" s="461"/>
      <c r="S15" s="461"/>
      <c r="T15" s="461"/>
      <c r="U15" s="461"/>
      <c r="V15" s="461"/>
      <c r="W15" s="461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49"/>
      <c r="AK15" s="449"/>
      <c r="AL15" s="449"/>
      <c r="AM15" s="449"/>
      <c r="AN15" s="449"/>
      <c r="AO15" s="449"/>
      <c r="AP15" s="449"/>
      <c r="AQ15" s="449"/>
      <c r="AR15" s="449"/>
      <c r="AS15" s="449"/>
      <c r="AT15" s="449"/>
      <c r="AU15" s="461"/>
      <c r="AV15" s="449"/>
      <c r="AW15" s="449"/>
      <c r="AX15" s="449"/>
      <c r="AY15" s="449"/>
      <c r="AZ15" s="449"/>
      <c r="BA15" s="449"/>
      <c r="BB15" s="449"/>
      <c r="BC15" s="449"/>
      <c r="BD15" s="449"/>
      <c r="BE15" s="449"/>
      <c r="BF15" s="449"/>
      <c r="BG15" s="449"/>
    </row>
    <row r="16" spans="1:59" ht="12.75">
      <c r="A16" s="1016"/>
      <c r="B16" s="1012"/>
      <c r="C16" s="343" t="s">
        <v>177</v>
      </c>
      <c r="D16" s="301"/>
      <c r="E16" s="301"/>
      <c r="F16" s="301"/>
      <c r="G16" s="301"/>
      <c r="H16" s="301"/>
      <c r="I16" s="301"/>
      <c r="J16" s="301"/>
      <c r="K16" s="301"/>
      <c r="L16" s="454"/>
      <c r="M16" s="454"/>
      <c r="N16" s="454"/>
      <c r="O16" s="454"/>
      <c r="P16" s="456"/>
      <c r="Q16" s="456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301"/>
      <c r="AW16" s="301"/>
      <c r="AX16" s="301"/>
      <c r="AY16" s="301"/>
      <c r="AZ16" s="301"/>
      <c r="BA16" s="301"/>
      <c r="BB16" s="301"/>
      <c r="BC16" s="301"/>
      <c r="BD16" s="301"/>
      <c r="BE16" s="301"/>
      <c r="BF16" s="301"/>
      <c r="BG16" s="301"/>
    </row>
    <row r="17" spans="1:59" ht="13.5" thickBot="1">
      <c r="A17" s="1016"/>
      <c r="B17" s="1012"/>
      <c r="C17" s="344" t="s">
        <v>178</v>
      </c>
      <c r="D17" s="449"/>
      <c r="E17" s="449"/>
      <c r="F17" s="449"/>
      <c r="G17" s="449"/>
      <c r="H17" s="449"/>
      <c r="I17" s="449"/>
      <c r="J17" s="449"/>
      <c r="K17" s="449"/>
      <c r="L17" s="458"/>
      <c r="M17" s="458"/>
      <c r="N17" s="458"/>
      <c r="O17" s="458"/>
      <c r="P17" s="462"/>
      <c r="Q17" s="462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49"/>
      <c r="AQ17" s="449"/>
      <c r="AR17" s="449"/>
      <c r="AS17" s="449"/>
      <c r="AT17" s="449"/>
      <c r="AU17" s="449"/>
      <c r="AV17" s="449"/>
      <c r="AW17" s="449"/>
      <c r="AX17" s="449"/>
      <c r="AY17" s="449"/>
      <c r="AZ17" s="449"/>
      <c r="BA17" s="449"/>
      <c r="BB17" s="449"/>
      <c r="BC17" s="449"/>
      <c r="BD17" s="449"/>
      <c r="BE17" s="449"/>
      <c r="BF17" s="449"/>
      <c r="BG17" s="449"/>
    </row>
    <row r="18" spans="1:59" ht="12.75">
      <c r="A18" s="1017">
        <v>2</v>
      </c>
      <c r="B18" s="1013" t="s">
        <v>202</v>
      </c>
      <c r="C18" s="345" t="s">
        <v>174</v>
      </c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302"/>
      <c r="AQ18" s="302"/>
      <c r="AR18" s="302"/>
      <c r="AS18" s="302"/>
      <c r="AT18" s="302"/>
      <c r="AU18" s="302"/>
      <c r="AV18" s="302"/>
      <c r="AW18" s="302"/>
      <c r="AX18" s="302"/>
      <c r="AY18" s="302"/>
      <c r="AZ18" s="302"/>
      <c r="BA18" s="302"/>
      <c r="BB18" s="302"/>
      <c r="BC18" s="302"/>
      <c r="BD18" s="302"/>
      <c r="BE18" s="302"/>
      <c r="BF18" s="302"/>
      <c r="BG18" s="302"/>
    </row>
    <row r="19" spans="1:59" ht="12.75">
      <c r="A19" s="1016"/>
      <c r="B19" s="1012"/>
      <c r="C19" s="343" t="s">
        <v>175</v>
      </c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301"/>
      <c r="AP19" s="301"/>
      <c r="AQ19" s="301"/>
      <c r="AR19" s="301"/>
      <c r="AS19" s="301"/>
      <c r="AT19" s="301"/>
      <c r="AU19" s="301"/>
      <c r="AV19" s="301"/>
      <c r="AW19" s="301"/>
      <c r="AX19" s="301"/>
      <c r="AY19" s="301"/>
      <c r="AZ19" s="301"/>
      <c r="BA19" s="301"/>
      <c r="BB19" s="301"/>
      <c r="BC19" s="301"/>
      <c r="BD19" s="301"/>
      <c r="BE19" s="301"/>
      <c r="BF19" s="301"/>
      <c r="BG19" s="301"/>
    </row>
    <row r="20" spans="1:59" ht="12.75">
      <c r="A20" s="1016"/>
      <c r="B20" s="1012"/>
      <c r="C20" s="343" t="s">
        <v>176</v>
      </c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</row>
    <row r="21" spans="1:59" ht="12.75">
      <c r="A21" s="1016"/>
      <c r="B21" s="1012"/>
      <c r="C21" s="343" t="s">
        <v>177</v>
      </c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301"/>
      <c r="AL21" s="301"/>
      <c r="AM21" s="301"/>
      <c r="AN21" s="301"/>
      <c r="AO21" s="301"/>
      <c r="AP21" s="301"/>
      <c r="AQ21" s="301"/>
      <c r="AR21" s="301"/>
      <c r="AS21" s="301"/>
      <c r="AT21" s="301"/>
      <c r="AU21" s="301"/>
      <c r="AV21" s="301"/>
      <c r="AW21" s="301"/>
      <c r="AX21" s="301"/>
      <c r="AY21" s="301"/>
      <c r="AZ21" s="301"/>
      <c r="BA21" s="301"/>
      <c r="BB21" s="301"/>
      <c r="BC21" s="301"/>
      <c r="BD21" s="301"/>
      <c r="BE21" s="301"/>
      <c r="BF21" s="301"/>
      <c r="BG21" s="301"/>
    </row>
    <row r="22" spans="1:59" ht="13.5" thickBot="1">
      <c r="A22" s="1018"/>
      <c r="B22" s="1014"/>
      <c r="C22" s="346" t="s">
        <v>178</v>
      </c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  <c r="BB22" s="303"/>
      <c r="BC22" s="303"/>
      <c r="BD22" s="303"/>
      <c r="BE22" s="303"/>
      <c r="BF22" s="303"/>
      <c r="BG22" s="303"/>
    </row>
    <row r="23" spans="1:59" ht="19.5" customHeight="1" thickBot="1">
      <c r="A23" s="370">
        <v>3</v>
      </c>
      <c r="B23" s="371" t="s">
        <v>238</v>
      </c>
      <c r="C23" s="346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  <c r="BB23" s="303"/>
      <c r="BC23" s="303"/>
      <c r="BD23" s="303"/>
      <c r="BE23" s="303"/>
      <c r="BF23" s="303"/>
      <c r="BG23" s="303"/>
    </row>
    <row r="24" spans="1:5" ht="12.75">
      <c r="A24" s="871" t="s">
        <v>76</v>
      </c>
      <c r="B24" s="872" t="s">
        <v>78</v>
      </c>
      <c r="C24" s="103"/>
      <c r="D24" s="873"/>
      <c r="E24" s="873"/>
    </row>
    <row r="25" ht="12.75">
      <c r="A25" t="s">
        <v>212</v>
      </c>
    </row>
    <row r="26" ht="12.75">
      <c r="A26" t="s">
        <v>239</v>
      </c>
    </row>
    <row r="29" spans="3:17" ht="12.75">
      <c r="C29" s="159"/>
      <c r="P29" s="159"/>
      <c r="Q29" s="159"/>
    </row>
    <row r="30" spans="3:17" ht="12.75">
      <c r="C30" s="159"/>
      <c r="P30" s="159"/>
      <c r="Q30" s="159"/>
    </row>
    <row r="35" spans="15:47" ht="12.75">
      <c r="O35" s="304"/>
      <c r="AU35" s="304"/>
    </row>
    <row r="36" spans="15:47" ht="12.75">
      <c r="O36" s="304"/>
      <c r="AU36" s="304"/>
    </row>
  </sheetData>
  <mergeCells count="46">
    <mergeCell ref="A8:A11"/>
    <mergeCell ref="B8:C11"/>
    <mergeCell ref="R7:S7"/>
    <mergeCell ref="D7:G7"/>
    <mergeCell ref="D8:G8"/>
    <mergeCell ref="H8:K8"/>
    <mergeCell ref="H7:K7"/>
    <mergeCell ref="D9:G9"/>
    <mergeCell ref="H9:K9"/>
    <mergeCell ref="D10:G10"/>
    <mergeCell ref="B13:B17"/>
    <mergeCell ref="B18:B22"/>
    <mergeCell ref="A13:A17"/>
    <mergeCell ref="A18:A22"/>
    <mergeCell ref="R8:S8"/>
    <mergeCell ref="L7:O10"/>
    <mergeCell ref="V7:W9"/>
    <mergeCell ref="T9:U10"/>
    <mergeCell ref="T8:U8"/>
    <mergeCell ref="P9:P11"/>
    <mergeCell ref="Q9:Q11"/>
    <mergeCell ref="R9:S10"/>
    <mergeCell ref="X9:AE9"/>
    <mergeCell ref="AF9:AM9"/>
    <mergeCell ref="AN9:AU9"/>
    <mergeCell ref="T7:U7"/>
    <mergeCell ref="H10:K10"/>
    <mergeCell ref="AV7:AY7"/>
    <mergeCell ref="AZ7:BC7"/>
    <mergeCell ref="AZ8:BC8"/>
    <mergeCell ref="AZ10:AZ11"/>
    <mergeCell ref="AV10:AV11"/>
    <mergeCell ref="AW10:AY10"/>
    <mergeCell ref="AZ9:BC9"/>
    <mergeCell ref="AV8:AY8"/>
    <mergeCell ref="X10:AE10"/>
    <mergeCell ref="AF10:AM10"/>
    <mergeCell ref="AN10:AU10"/>
    <mergeCell ref="BD7:BG10"/>
    <mergeCell ref="X7:AE7"/>
    <mergeCell ref="AF7:AM7"/>
    <mergeCell ref="AN7:AU8"/>
    <mergeCell ref="X8:AE8"/>
    <mergeCell ref="AF8:AM8"/>
    <mergeCell ref="BA10:BC10"/>
    <mergeCell ref="AV9:AY9"/>
  </mergeCells>
  <printOptions/>
  <pageMargins left="0.21" right="0.24" top="1" bottom="1" header="0.5" footer="0.5"/>
  <pageSetup fitToWidth="2" horizontalDpi="600" verticalDpi="600" orientation="landscape" paperSize="9" scale="63" r:id="rId1"/>
  <headerFooter alignWithMargins="0">
    <oddHeader>&amp;C&amp;A</oddHead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aopol</dc:creator>
  <cp:keywords/>
  <dc:description/>
  <cp:lastModifiedBy>KGodzisz</cp:lastModifiedBy>
  <cp:lastPrinted>2011-11-21T14:08:07Z</cp:lastPrinted>
  <dcterms:created xsi:type="dcterms:W3CDTF">2008-01-24T14:38:49Z</dcterms:created>
  <dcterms:modified xsi:type="dcterms:W3CDTF">2011-11-21T14:08:14Z</dcterms:modified>
  <cp:category/>
  <cp:version/>
  <cp:contentType/>
  <cp:contentStatus/>
</cp:coreProperties>
</file>